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48" activeTab="1"/>
  </bookViews>
  <sheets>
    <sheet name="2017年(附件1)" sheetId="1" r:id="rId1"/>
    <sheet name="2018年(附件2)" sheetId="2" r:id="rId2"/>
    <sheet name="2017年设备（附件3）" sheetId="3" r:id="rId3"/>
    <sheet name="2018年设备（附件4）" sheetId="4" r:id="rId4"/>
    <sheet name="2014-2017" sheetId="5" state="hidden" r:id="rId5"/>
  </sheets>
  <definedNames/>
  <calcPr fullCalcOnLoad="1"/>
</workbook>
</file>

<file path=xl/sharedStrings.xml><?xml version="1.0" encoding="utf-8"?>
<sst xmlns="http://schemas.openxmlformats.org/spreadsheetml/2006/main" count="252" uniqueCount="79">
  <si>
    <t>附件1</t>
  </si>
  <si>
    <t>2017年薄弱学校改造计划校舍及设施类中央及省级资金项目实施进展情况表（2019年5月6月中旬）</t>
  </si>
  <si>
    <t>序号</t>
  </si>
  <si>
    <t>市县</t>
  </si>
  <si>
    <t>批复情况</t>
  </si>
  <si>
    <t>进展情况</t>
  </si>
  <si>
    <t>开工、完工比例</t>
  </si>
  <si>
    <t>校舍类项目开工面积比例排名</t>
  </si>
  <si>
    <t>校舍类项目完工面积比例排名</t>
  </si>
  <si>
    <t>学校数</t>
  </si>
  <si>
    <t>项目数</t>
  </si>
  <si>
    <t>校舍建设面积</t>
  </si>
  <si>
    <t>在建项目个数</t>
  </si>
  <si>
    <t>完工项目个数</t>
  </si>
  <si>
    <t>未开工项目个数</t>
  </si>
  <si>
    <t>开工面积</t>
  </si>
  <si>
    <t>完工面积</t>
  </si>
  <si>
    <t>未开工面积</t>
  </si>
  <si>
    <t>开工项目数比例</t>
  </si>
  <si>
    <t>完工项目数比例</t>
  </si>
  <si>
    <t>校舍类项目开工面积比例</t>
  </si>
  <si>
    <t>校舍类项目完工面积比例</t>
  </si>
  <si>
    <t>全省</t>
  </si>
  <si>
    <t>白沙</t>
  </si>
  <si>
    <t>昌江</t>
  </si>
  <si>
    <t>儋州</t>
  </si>
  <si>
    <t>海口</t>
  </si>
  <si>
    <t>屯昌</t>
  </si>
  <si>
    <t>文昌</t>
  </si>
  <si>
    <t>五指山</t>
  </si>
  <si>
    <t>乐东</t>
  </si>
  <si>
    <t>定安</t>
  </si>
  <si>
    <t>临高</t>
  </si>
  <si>
    <t>琼中</t>
  </si>
  <si>
    <t>琼海</t>
  </si>
  <si>
    <t>保亭</t>
  </si>
  <si>
    <t>澄迈</t>
  </si>
  <si>
    <t>东方</t>
  </si>
  <si>
    <t>万宁</t>
  </si>
  <si>
    <t>附件2</t>
  </si>
  <si>
    <t>2018年薄弱学校改造计划校舍及设施类中央及省级资金项目实施进展情况表（2019年6月中旬）</t>
  </si>
  <si>
    <t>附件3</t>
  </si>
  <si>
    <t>2017年薄弱学校改造计划设备及图书购置类中央及省级资金项目实施进展情况表（2019年6月中旬）</t>
  </si>
  <si>
    <t>金额单位：万元</t>
  </si>
  <si>
    <t>统计日期：2019年6月14日</t>
  </si>
  <si>
    <t>资金批复额</t>
  </si>
  <si>
    <t>启动招标采购</t>
  </si>
  <si>
    <t>已签订合同</t>
  </si>
  <si>
    <t>设备到位</t>
  </si>
  <si>
    <t>完成支付金额</t>
  </si>
  <si>
    <t>金额</t>
  </si>
  <si>
    <t>占比</t>
  </si>
  <si>
    <t>排名</t>
  </si>
  <si>
    <t>-</t>
  </si>
  <si>
    <t>一</t>
  </si>
  <si>
    <t>二</t>
  </si>
  <si>
    <t>三</t>
  </si>
  <si>
    <t>四</t>
  </si>
  <si>
    <t>五</t>
  </si>
  <si>
    <t>六</t>
  </si>
  <si>
    <t>七</t>
  </si>
  <si>
    <t>八</t>
  </si>
  <si>
    <t>九</t>
  </si>
  <si>
    <t>十</t>
  </si>
  <si>
    <t>十一</t>
  </si>
  <si>
    <t>十二</t>
  </si>
  <si>
    <t>十三</t>
  </si>
  <si>
    <t>十四</t>
  </si>
  <si>
    <t>十五</t>
  </si>
  <si>
    <t>备注：
一、完成支付占比＝完成支付金额/资金批复额。
二、启动招标采购，指项目已公告招标文件，进入采购流程。启动招标采购占比＝启动招标采购金额/资金批复额。
三、已签订合同，指项目已与供货商签订合同，正在供货安装调试。签订合同占比=签订合同的金额/资金批复额。
四、设备到位，指项目已进行到供应商将设备配送安装到位，正验收或完成验收。设备到位占比＝设备到位金额/资金批复额。
五、排序第一关键词为“完成支付排名”，第二关键词为“设备到位排名”，第三关键词为“签订合同排名”，第四关键词为“启动招标采购排名”。</t>
  </si>
  <si>
    <t xml:space="preserve"> 附件4</t>
  </si>
  <si>
    <t>2018年薄弱学校改造计划设备及图书购置类中央及省级资金项目实施进展情况表（2019年6月中旬）</t>
  </si>
  <si>
    <t xml:space="preserve"> 附件10</t>
  </si>
  <si>
    <t>2014-2017年薄弱学校改造计划设备及图书购置类中央及省级资金项目实施进展情况表（2018年1月底）</t>
  </si>
  <si>
    <t>统计日期：2018年2月2日</t>
  </si>
  <si>
    <t>陵水</t>
  </si>
  <si>
    <t>洋浦</t>
  </si>
  <si>
    <t>十六</t>
  </si>
  <si>
    <t>十七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</si>
</sst>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_);[Red]\(0.00\)"/>
    <numFmt numFmtId="179" formatCode="0_ "/>
  </numFmts>
  <fonts count="48">
    <font>
      <sz val="12"/>
      <name val="宋体"/>
      <family val="0"/>
    </font>
    <font>
      <sz val="14"/>
      <name val="黑体"/>
      <family val="3"/>
    </font>
    <font>
      <sz val="20"/>
      <color indexed="8"/>
      <name val="方正小标宋_GBK"/>
      <family val="4"/>
    </font>
    <font>
      <b/>
      <sz val="11"/>
      <color indexed="8"/>
      <name val="宋体"/>
      <family val="0"/>
    </font>
    <font>
      <b/>
      <sz val="10"/>
      <color indexed="8"/>
      <name val="宋体"/>
      <family val="0"/>
    </font>
    <font>
      <b/>
      <sz val="10"/>
      <name val="宋体"/>
      <family val="0"/>
    </font>
    <font>
      <sz val="11"/>
      <color indexed="8"/>
      <name val="宋体"/>
      <family val="0"/>
    </font>
    <font>
      <sz val="11"/>
      <name val="宋体"/>
      <family val="0"/>
    </font>
    <font>
      <sz val="20"/>
      <name val="方正小标宋_GBK"/>
      <family val="4"/>
    </font>
    <font>
      <b/>
      <sz val="18"/>
      <name val="宋体"/>
      <family val="0"/>
    </font>
    <font>
      <b/>
      <sz val="12"/>
      <name val="宋体"/>
      <family val="0"/>
    </font>
    <font>
      <sz val="12"/>
      <color indexed="8"/>
      <name val="宋体"/>
      <family val="0"/>
    </font>
    <font>
      <sz val="11"/>
      <color indexed="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Protection="0">
      <alignment vertical="center"/>
    </xf>
    <xf numFmtId="0" fontId="34" fillId="0" borderId="0" applyNumberFormat="0" applyFill="0" applyBorder="0" applyAlignment="0" applyProtection="0"/>
    <xf numFmtId="9" fontId="0" fillId="0" borderId="0" applyProtection="0">
      <alignment vertical="center"/>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9" fontId="0" fillId="0" borderId="0" applyProtection="0">
      <alignment vertical="center"/>
    </xf>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9" fontId="0" fillId="0" borderId="0" applyProtection="0">
      <alignment vertical="center"/>
    </xf>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6" fillId="0" borderId="0" applyProtection="0">
      <alignment vertical="center"/>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6" fillId="0" borderId="0" applyProtection="0">
      <alignment vertical="center"/>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6" fillId="0" borderId="0" applyProtection="0">
      <alignment vertical="center"/>
    </xf>
    <xf numFmtId="0" fontId="29" fillId="31" borderId="0" applyNumberFormat="0" applyBorder="0" applyAlignment="0" applyProtection="0"/>
    <xf numFmtId="0" fontId="32" fillId="32" borderId="0" applyNumberFormat="0" applyBorder="0" applyAlignment="0" applyProtection="0"/>
    <xf numFmtId="0" fontId="6" fillId="0" borderId="0" applyProtection="0">
      <alignment vertical="center"/>
    </xf>
    <xf numFmtId="0" fontId="6" fillId="0" borderId="0">
      <alignment vertical="center"/>
      <protection/>
    </xf>
    <xf numFmtId="0" fontId="6" fillId="0" borderId="0" applyProtection="0">
      <alignment vertical="center"/>
    </xf>
    <xf numFmtId="0" fontId="0" fillId="0" borderId="0" applyProtection="0">
      <alignment vertical="center"/>
    </xf>
    <xf numFmtId="0" fontId="6" fillId="0" borderId="0" applyProtection="0">
      <alignment vertical="center"/>
    </xf>
    <xf numFmtId="0" fontId="0" fillId="0" borderId="0" applyProtection="0">
      <alignment vertical="center"/>
    </xf>
    <xf numFmtId="0" fontId="6" fillId="0" borderId="0">
      <alignment vertical="center"/>
      <protection/>
    </xf>
  </cellStyleXfs>
  <cellXfs count="84">
    <xf numFmtId="0" fontId="0" fillId="0" borderId="0" xfId="0" applyAlignment="1">
      <alignment vertical="center"/>
    </xf>
    <xf numFmtId="0" fontId="0" fillId="0" borderId="0" xfId="72" applyNumberFormat="1" applyFont="1" applyFill="1" applyBorder="1" applyAlignment="1">
      <alignment vertical="center"/>
    </xf>
    <xf numFmtId="0" fontId="1" fillId="0" borderId="0" xfId="72" applyNumberFormat="1" applyFont="1" applyFill="1" applyBorder="1" applyAlignment="1">
      <alignment horizontal="left" vertical="top"/>
    </xf>
    <xf numFmtId="0" fontId="2" fillId="0" borderId="0" xfId="72" applyNumberFormat="1" applyFont="1" applyFill="1" applyBorder="1" applyAlignment="1">
      <alignment horizontal="center" vertical="center" shrinkToFit="1"/>
    </xf>
    <xf numFmtId="0" fontId="3" fillId="33" borderId="10" xfId="72" applyNumberFormat="1" applyFont="1" applyFill="1" applyBorder="1" applyAlignment="1">
      <alignment horizontal="center" vertical="center"/>
    </xf>
    <xf numFmtId="0" fontId="3" fillId="33" borderId="11" xfId="72" applyNumberFormat="1" applyFont="1" applyFill="1" applyBorder="1" applyAlignment="1">
      <alignment horizontal="center" vertical="center"/>
    </xf>
    <xf numFmtId="0" fontId="3" fillId="33" borderId="12" xfId="72" applyNumberFormat="1" applyFont="1" applyFill="1" applyBorder="1" applyAlignment="1">
      <alignment horizontal="center" vertical="center" wrapText="1"/>
    </xf>
    <xf numFmtId="176" fontId="4" fillId="33" borderId="10" xfId="72" applyNumberFormat="1" applyFont="1" applyFill="1" applyBorder="1" applyAlignment="1">
      <alignment horizontal="center" vertical="center" wrapText="1"/>
    </xf>
    <xf numFmtId="177" fontId="4" fillId="33" borderId="11" xfId="72" applyNumberFormat="1" applyFont="1" applyFill="1" applyBorder="1" applyAlignment="1">
      <alignment horizontal="center" vertical="center" wrapText="1"/>
    </xf>
    <xf numFmtId="177" fontId="4" fillId="33" borderId="12" xfId="72" applyNumberFormat="1" applyFont="1" applyFill="1" applyBorder="1" applyAlignment="1">
      <alignment horizontal="center" vertical="center" wrapText="1"/>
    </xf>
    <xf numFmtId="0" fontId="3" fillId="33" borderId="13" xfId="72" applyNumberFormat="1" applyFont="1" applyFill="1" applyBorder="1" applyAlignment="1">
      <alignment horizontal="center" vertical="center"/>
    </xf>
    <xf numFmtId="0" fontId="3" fillId="33" borderId="14" xfId="72" applyNumberFormat="1" applyFont="1" applyFill="1" applyBorder="1" applyAlignment="1">
      <alignment horizontal="center" vertical="center"/>
    </xf>
    <xf numFmtId="0" fontId="3" fillId="33" borderId="15" xfId="72" applyNumberFormat="1" applyFont="1" applyFill="1" applyBorder="1" applyAlignment="1">
      <alignment horizontal="center" vertical="center" wrapText="1"/>
    </xf>
    <xf numFmtId="178" fontId="5" fillId="33" borderId="13" xfId="72" applyNumberFormat="1" applyFont="1" applyFill="1" applyBorder="1" applyAlignment="1">
      <alignment horizontal="center" vertical="center" wrapText="1"/>
    </xf>
    <xf numFmtId="177" fontId="5" fillId="33" borderId="14" xfId="72" applyNumberFormat="1" applyFont="1" applyFill="1" applyBorder="1" applyAlignment="1">
      <alignment horizontal="center" vertical="center" wrapText="1"/>
    </xf>
    <xf numFmtId="177" fontId="5" fillId="33" borderId="15" xfId="72" applyNumberFormat="1" applyFont="1" applyFill="1" applyBorder="1" applyAlignment="1">
      <alignment horizontal="center" vertical="center" wrapText="1"/>
    </xf>
    <xf numFmtId="0" fontId="3" fillId="0" borderId="13" xfId="72" applyNumberFormat="1" applyFont="1" applyFill="1" applyBorder="1" applyAlignment="1">
      <alignment horizontal="center" vertical="center"/>
    </xf>
    <xf numFmtId="0" fontId="3" fillId="0" borderId="14" xfId="72" applyNumberFormat="1" applyFont="1" applyFill="1" applyBorder="1" applyAlignment="1">
      <alignment horizontal="center" vertical="center"/>
    </xf>
    <xf numFmtId="0" fontId="3" fillId="0" borderId="15" xfId="72" applyNumberFormat="1" applyFont="1" applyFill="1" applyBorder="1" applyAlignment="1">
      <alignment horizontal="right" vertical="center"/>
    </xf>
    <xf numFmtId="176" fontId="3" fillId="0" borderId="13" xfId="72" applyNumberFormat="1" applyFont="1" applyFill="1" applyBorder="1" applyAlignment="1">
      <alignment horizontal="right" vertical="center"/>
    </xf>
    <xf numFmtId="10" fontId="3" fillId="0" borderId="14" xfId="27" applyNumberFormat="1" applyFont="1" applyFill="1" applyBorder="1" applyAlignment="1">
      <alignment horizontal="right" vertical="center"/>
    </xf>
    <xf numFmtId="0" fontId="3" fillId="0" borderId="15" xfId="72" applyNumberFormat="1" applyFont="1" applyFill="1" applyBorder="1" applyAlignment="1">
      <alignment horizontal="center" vertical="center"/>
    </xf>
    <xf numFmtId="0" fontId="6" fillId="0" borderId="13" xfId="72" applyNumberFormat="1" applyFont="1" applyFill="1" applyBorder="1" applyAlignment="1">
      <alignment horizontal="center" vertical="center"/>
    </xf>
    <xf numFmtId="0" fontId="6" fillId="0" borderId="14" xfId="57" applyNumberFormat="1" applyFont="1" applyFill="1" applyBorder="1" applyAlignment="1">
      <alignment vertical="center"/>
    </xf>
    <xf numFmtId="0" fontId="6" fillId="0" borderId="15" xfId="57" applyNumberFormat="1" applyFont="1" applyFill="1" applyBorder="1" applyAlignment="1">
      <alignment horizontal="right" vertical="center"/>
    </xf>
    <xf numFmtId="1" fontId="6" fillId="0" borderId="13" xfId="57" applyNumberFormat="1" applyFont="1" applyFill="1" applyBorder="1" applyAlignment="1">
      <alignment horizontal="right" vertical="center"/>
    </xf>
    <xf numFmtId="10" fontId="6" fillId="0" borderId="14" xfId="27" applyNumberFormat="1" applyFont="1" applyFill="1" applyBorder="1" applyAlignment="1">
      <alignment horizontal="right" vertical="center"/>
    </xf>
    <xf numFmtId="0" fontId="6" fillId="0" borderId="15" xfId="72" applyNumberFormat="1" applyFont="1" applyFill="1" applyBorder="1" applyAlignment="1">
      <alignment horizontal="center" vertical="center"/>
    </xf>
    <xf numFmtId="0" fontId="6" fillId="0" borderId="14" xfId="72" applyNumberFormat="1" applyFont="1" applyFill="1" applyBorder="1" applyAlignment="1">
      <alignment vertical="center"/>
    </xf>
    <xf numFmtId="0" fontId="6" fillId="0" borderId="15" xfId="72" applyNumberFormat="1" applyFont="1" applyFill="1" applyBorder="1" applyAlignment="1">
      <alignment vertical="center"/>
    </xf>
    <xf numFmtId="2" fontId="6" fillId="0" borderId="13" xfId="57" applyNumberFormat="1" applyFont="1" applyFill="1" applyBorder="1" applyAlignment="1">
      <alignment horizontal="right" vertical="center"/>
    </xf>
    <xf numFmtId="0" fontId="6" fillId="0" borderId="16" xfId="72" applyNumberFormat="1" applyFont="1" applyFill="1" applyBorder="1" applyAlignment="1">
      <alignment horizontal="center" vertical="center"/>
    </xf>
    <xf numFmtId="0" fontId="6" fillId="0" borderId="17" xfId="57" applyNumberFormat="1" applyFont="1" applyFill="1" applyBorder="1" applyAlignment="1">
      <alignment vertical="center"/>
    </xf>
    <xf numFmtId="0" fontId="6" fillId="0" borderId="18" xfId="57" applyNumberFormat="1" applyFont="1" applyFill="1" applyBorder="1" applyAlignment="1">
      <alignment horizontal="right" vertical="center"/>
    </xf>
    <xf numFmtId="1" fontId="6" fillId="0" borderId="16" xfId="57" applyNumberFormat="1" applyFont="1" applyFill="1" applyBorder="1" applyAlignment="1">
      <alignment horizontal="right" vertical="center"/>
    </xf>
    <xf numFmtId="10" fontId="6" fillId="0" borderId="17" xfId="27" applyNumberFormat="1" applyFont="1" applyFill="1" applyBorder="1" applyAlignment="1">
      <alignment horizontal="right" vertical="center"/>
    </xf>
    <xf numFmtId="0" fontId="6" fillId="0" borderId="18" xfId="72" applyNumberFormat="1" applyFont="1" applyFill="1" applyBorder="1" applyAlignment="1">
      <alignment horizontal="center" vertical="center"/>
    </xf>
    <xf numFmtId="2" fontId="6" fillId="0" borderId="16" xfId="57" applyNumberFormat="1" applyFont="1" applyFill="1" applyBorder="1" applyAlignment="1">
      <alignment horizontal="right" vertical="center"/>
    </xf>
    <xf numFmtId="0" fontId="7" fillId="0" borderId="19" xfId="72" applyNumberFormat="1" applyFont="1" applyFill="1" applyBorder="1" applyAlignment="1">
      <alignment horizontal="left" vertical="center" wrapText="1"/>
    </xf>
    <xf numFmtId="0" fontId="6" fillId="0" borderId="0" xfId="72" applyNumberFormat="1" applyFont="1" applyFill="1" applyBorder="1" applyAlignment="1">
      <alignment vertical="center"/>
    </xf>
    <xf numFmtId="0" fontId="0" fillId="0" borderId="0" xfId="72" applyNumberFormat="1" applyFont="1" applyFill="1" applyBorder="1" applyAlignment="1">
      <alignment/>
    </xf>
    <xf numFmtId="176" fontId="3" fillId="0" borderId="13" xfId="72" applyNumberFormat="1" applyFont="1"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176" fontId="6" fillId="0" borderId="13" xfId="57" applyNumberFormat="1" applyFill="1" applyBorder="1" applyAlignment="1">
      <alignment horizontal="right" vertical="center"/>
    </xf>
    <xf numFmtId="10" fontId="6" fillId="0" borderId="14" xfId="27" applyNumberFormat="1" applyFont="1" applyFill="1" applyBorder="1" applyAlignment="1">
      <alignment horizontal="right" vertical="center"/>
    </xf>
    <xf numFmtId="0" fontId="6" fillId="0" borderId="15" xfId="72" applyFont="1" applyFill="1" applyBorder="1" applyAlignment="1" applyProtection="1">
      <alignment horizontal="center" vertical="center"/>
      <protection/>
    </xf>
    <xf numFmtId="0" fontId="6" fillId="0" borderId="14" xfId="72" applyFont="1" applyFill="1" applyBorder="1" applyAlignment="1" applyProtection="1">
      <alignment vertical="center"/>
      <protection/>
    </xf>
    <xf numFmtId="0" fontId="6" fillId="0" borderId="15" xfId="72" applyFont="1" applyFill="1" applyBorder="1" applyAlignment="1" applyProtection="1">
      <alignment vertical="center"/>
      <protection/>
    </xf>
    <xf numFmtId="0" fontId="6" fillId="0" borderId="14" xfId="57" applyFill="1" applyBorder="1" applyAlignment="1">
      <alignment vertical="center"/>
    </xf>
    <xf numFmtId="0" fontId="6" fillId="0" borderId="15" xfId="57" applyFill="1" applyBorder="1" applyAlignment="1">
      <alignment horizontal="right" vertical="center"/>
    </xf>
    <xf numFmtId="0" fontId="6" fillId="0" borderId="0" xfId="72" applyNumberFormat="1" applyFont="1" applyFill="1" applyBorder="1" applyAlignment="1">
      <alignment/>
    </xf>
    <xf numFmtId="2" fontId="6" fillId="0" borderId="13" xfId="57" applyNumberFormat="1" applyFill="1" applyBorder="1" applyAlignment="1">
      <alignment horizontal="right" vertical="center"/>
    </xf>
    <xf numFmtId="2" fontId="6" fillId="0" borderId="13" xfId="57" applyNumberFormat="1" applyFill="1" applyBorder="1" applyAlignment="1">
      <alignment vertical="center"/>
    </xf>
    <xf numFmtId="0" fontId="1"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wrapText="1"/>
    </xf>
    <xf numFmtId="0" fontId="0" fillId="34"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11" fillId="34" borderId="14" xfId="73" applyNumberFormat="1" applyFont="1" applyFill="1" applyBorder="1" applyAlignment="1">
      <alignment horizontal="center" vertical="center" wrapText="1"/>
    </xf>
    <xf numFmtId="0" fontId="11" fillId="0" borderId="14" xfId="73" applyNumberFormat="1" applyFont="1" applyFill="1" applyBorder="1" applyAlignment="1">
      <alignment horizontal="center" vertical="center"/>
    </xf>
    <xf numFmtId="0" fontId="0" fillId="34" borderId="14" xfId="0" applyNumberFormat="1" applyFont="1" applyFill="1" applyBorder="1" applyAlignment="1">
      <alignment horizontal="center" vertical="center"/>
    </xf>
    <xf numFmtId="0" fontId="11" fillId="34" borderId="14" xfId="73" applyNumberFormat="1" applyFont="1" applyFill="1" applyBorder="1" applyAlignment="1">
      <alignment horizontal="center" vertical="center"/>
    </xf>
    <xf numFmtId="0" fontId="11" fillId="0" borderId="14" xfId="75" applyNumberFormat="1" applyFont="1" applyFill="1" applyBorder="1" applyAlignment="1">
      <alignment horizontal="center" vertical="center"/>
      <protection/>
    </xf>
    <xf numFmtId="10" fontId="0" fillId="0" borderId="0" xfId="0" applyNumberFormat="1" applyFont="1" applyFill="1" applyBorder="1" applyAlignment="1">
      <alignment vertical="center"/>
    </xf>
    <xf numFmtId="0" fontId="0" fillId="0" borderId="22" xfId="0" applyNumberFormat="1"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10" fontId="10" fillId="34" borderId="14" xfId="0" applyNumberFormat="1" applyFont="1" applyFill="1" applyBorder="1" applyAlignment="1">
      <alignment horizontal="center" vertical="center" wrapText="1"/>
    </xf>
    <xf numFmtId="10" fontId="10" fillId="34" borderId="14" xfId="25" applyNumberFormat="1" applyFont="1" applyFill="1" applyBorder="1" applyAlignment="1">
      <alignment horizontal="center" vertical="center"/>
    </xf>
    <xf numFmtId="179" fontId="0" fillId="34" borderId="14" xfId="25" applyNumberFormat="1" applyFont="1" applyFill="1" applyBorder="1" applyAlignment="1">
      <alignment horizontal="center" vertical="center"/>
    </xf>
    <xf numFmtId="10" fontId="0" fillId="34" borderId="14" xfId="0" applyNumberFormat="1" applyFont="1" applyFill="1" applyBorder="1" applyAlignment="1">
      <alignment horizontal="center" vertical="center" wrapText="1"/>
    </xf>
    <xf numFmtId="10" fontId="0" fillId="34" borderId="14" xfId="25"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wrapText="1"/>
    </xf>
    <xf numFmtId="0" fontId="0" fillId="0" borderId="14" xfId="0" applyNumberFormat="1" applyFont="1" applyFill="1" applyBorder="1" applyAlignment="1">
      <alignment vertical="center"/>
    </xf>
    <xf numFmtId="0" fontId="1" fillId="0" borderId="0" xfId="0" applyNumberFormat="1" applyFont="1" applyFill="1" applyBorder="1" applyAlignment="1">
      <alignment vertical="center"/>
    </xf>
    <xf numFmtId="0" fontId="11" fillId="34" borderId="14" xfId="0" applyNumberFormat="1" applyFont="1" applyFill="1" applyBorder="1" applyAlignment="1">
      <alignment horizontal="center" vertical="center" wrapText="1"/>
    </xf>
    <xf numFmtId="0" fontId="11" fillId="34" borderId="14" xfId="0" applyNumberFormat="1" applyFont="1" applyFill="1" applyBorder="1" applyAlignment="1">
      <alignment horizontal="center" vertical="center"/>
    </xf>
    <xf numFmtId="0" fontId="11" fillId="0" borderId="14" xfId="70" applyNumberFormat="1" applyFont="1" applyFill="1" applyBorder="1" applyAlignment="1">
      <alignment horizontal="center" vertical="center"/>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百分比 2 2" xfId="34"/>
    <cellStyle name="标题 1" xfId="35"/>
    <cellStyle name="标题 2" xfId="36"/>
    <cellStyle name="60% - 强调文字颜色 1" xfId="37"/>
    <cellStyle name="标题 3" xfId="38"/>
    <cellStyle name="60% - 强调文字颜色 4" xfId="39"/>
    <cellStyle name="输出" xfId="40"/>
    <cellStyle name="百分比 2_2017年设备（附件9）"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_2017年(附件4)_7" xfId="70"/>
    <cellStyle name="常规 3" xfId="71"/>
    <cellStyle name="常规 4" xfId="72"/>
    <cellStyle name="常规 4 2" xfId="73"/>
    <cellStyle name="常规 4_2017年设备（附件4）" xfId="74"/>
    <cellStyle name="常规_2018年(附件5)_16"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
  <sheetViews>
    <sheetView zoomScaleSheetLayoutView="100" workbookViewId="0" topLeftCell="A1">
      <pane xSplit="2" ySplit="5" topLeftCell="C12" activePane="bottomRight" state="frozen"/>
      <selection pane="bottomRight" activeCell="N16" sqref="N16"/>
    </sheetView>
  </sheetViews>
  <sheetFormatPr defaultColWidth="9.00390625" defaultRowHeight="14.25" customHeight="1"/>
  <cols>
    <col min="1" max="1" width="5.00390625" style="0" customWidth="1"/>
    <col min="2" max="2" width="7.75390625" style="0" customWidth="1"/>
    <col min="3" max="3" width="5.875" style="0" customWidth="1"/>
    <col min="4" max="4" width="5.50390625" style="0" customWidth="1"/>
    <col min="5" max="5" width="8.00390625" style="0" customWidth="1"/>
    <col min="6" max="8" width="6.875" style="0" customWidth="1"/>
    <col min="9" max="9" width="8.625" style="0" customWidth="1"/>
    <col min="10" max="10" width="9.25390625" style="0" customWidth="1"/>
    <col min="11" max="11" width="7.00390625" style="0" customWidth="1"/>
    <col min="12" max="13" width="9.125" style="0" customWidth="1"/>
    <col min="14" max="15" width="9.625" style="0" customWidth="1"/>
    <col min="16" max="17" width="9.375" style="0" customWidth="1"/>
  </cols>
  <sheetData>
    <row r="1" spans="1:16" ht="18.75">
      <c r="A1" s="80" t="s">
        <v>0</v>
      </c>
      <c r="B1" s="80"/>
      <c r="C1" s="55"/>
      <c r="D1" s="55"/>
      <c r="E1" s="55"/>
      <c r="F1" s="55"/>
      <c r="G1" s="55"/>
      <c r="H1" s="55"/>
      <c r="I1" s="55"/>
      <c r="J1" s="55"/>
      <c r="K1" s="55"/>
      <c r="L1" s="55"/>
      <c r="M1" s="55"/>
      <c r="N1" s="55"/>
      <c r="O1" s="55"/>
      <c r="P1" s="69"/>
    </row>
    <row r="2" spans="1:17" ht="30.75" customHeight="1">
      <c r="A2" s="56" t="s">
        <v>1</v>
      </c>
      <c r="B2" s="56"/>
      <c r="C2" s="56"/>
      <c r="D2" s="56"/>
      <c r="E2" s="56"/>
      <c r="F2" s="56"/>
      <c r="G2" s="56"/>
      <c r="H2" s="56"/>
      <c r="I2" s="56"/>
      <c r="J2" s="56"/>
      <c r="K2" s="56"/>
      <c r="L2" s="56"/>
      <c r="M2" s="56"/>
      <c r="N2" s="56"/>
      <c r="O2" s="56"/>
      <c r="P2" s="56"/>
      <c r="Q2" s="56"/>
    </row>
    <row r="3" spans="1:17" ht="22.5" customHeight="1">
      <c r="A3" s="57" t="s">
        <v>2</v>
      </c>
      <c r="B3" s="57" t="s">
        <v>3</v>
      </c>
      <c r="C3" s="57" t="s">
        <v>4</v>
      </c>
      <c r="D3" s="59"/>
      <c r="E3" s="59"/>
      <c r="F3" s="60" t="s">
        <v>5</v>
      </c>
      <c r="G3" s="61"/>
      <c r="H3" s="61"/>
      <c r="I3" s="61"/>
      <c r="J3" s="61"/>
      <c r="K3" s="70"/>
      <c r="L3" s="57" t="s">
        <v>6</v>
      </c>
      <c r="M3" s="57"/>
      <c r="N3" s="57"/>
      <c r="O3" s="57"/>
      <c r="P3" s="57" t="s">
        <v>7</v>
      </c>
      <c r="Q3" s="57" t="s">
        <v>8</v>
      </c>
    </row>
    <row r="4" spans="1:17" ht="48" customHeight="1">
      <c r="A4" s="57"/>
      <c r="B4" s="57"/>
      <c r="C4" s="57" t="s">
        <v>9</v>
      </c>
      <c r="D4" s="57" t="s">
        <v>10</v>
      </c>
      <c r="E4" s="57" t="s">
        <v>11</v>
      </c>
      <c r="F4" s="57" t="s">
        <v>12</v>
      </c>
      <c r="G4" s="57" t="s">
        <v>13</v>
      </c>
      <c r="H4" s="57" t="s">
        <v>14</v>
      </c>
      <c r="I4" s="57" t="s">
        <v>15</v>
      </c>
      <c r="J4" s="57" t="s">
        <v>16</v>
      </c>
      <c r="K4" s="57" t="s">
        <v>17</v>
      </c>
      <c r="L4" s="57" t="s">
        <v>18</v>
      </c>
      <c r="M4" s="57" t="s">
        <v>19</v>
      </c>
      <c r="N4" s="71" t="s">
        <v>20</v>
      </c>
      <c r="O4" s="71" t="s">
        <v>21</v>
      </c>
      <c r="P4" s="57"/>
      <c r="Q4" s="57"/>
    </row>
    <row r="5" spans="1:17" ht="22.5" customHeight="1">
      <c r="A5" s="58"/>
      <c r="B5" s="62" t="s">
        <v>22</v>
      </c>
      <c r="C5" s="62">
        <f>SUM(C6:C21)</f>
        <v>443</v>
      </c>
      <c r="D5" s="62">
        <f>SUM(D6:D21)</f>
        <v>582</v>
      </c>
      <c r="E5" s="62">
        <f>SUM(E6:E21)</f>
        <v>237206</v>
      </c>
      <c r="F5" s="62">
        <f>SUM(F6:F21)</f>
        <v>17</v>
      </c>
      <c r="G5" s="62">
        <f>SUM(G6:G21)</f>
        <v>562</v>
      </c>
      <c r="H5" s="62">
        <f aca="true" t="shared" si="0" ref="H5:H21">D5-F5-G5</f>
        <v>3</v>
      </c>
      <c r="I5" s="62">
        <f>SUM(I6:I21)</f>
        <v>228396</v>
      </c>
      <c r="J5" s="62">
        <f>SUM(J6:J21)</f>
        <v>205746</v>
      </c>
      <c r="K5" s="62">
        <f aca="true" t="shared" si="1" ref="K5:K21">E5-I5</f>
        <v>8810</v>
      </c>
      <c r="L5" s="72">
        <f aca="true" t="shared" si="2" ref="L5:L21">(G5+F5)/D5</f>
        <v>0.9948453608247423</v>
      </c>
      <c r="M5" s="73">
        <f aca="true" t="shared" si="3" ref="M5:M21">G5/D5</f>
        <v>0.9656357388316151</v>
      </c>
      <c r="N5" s="73">
        <f aca="true" t="shared" si="4" ref="N5:N21">I5/E5</f>
        <v>0.9628592868645819</v>
      </c>
      <c r="O5" s="72">
        <f aca="true" t="shared" si="5" ref="O5:O21">J5/E5</f>
        <v>0.8673726634233535</v>
      </c>
      <c r="P5" s="74"/>
      <c r="Q5" s="79"/>
    </row>
    <row r="6" spans="1:17" s="55" customFormat="1" ht="19.5" customHeight="1">
      <c r="A6" s="63">
        <v>1</v>
      </c>
      <c r="B6" s="81" t="s">
        <v>23</v>
      </c>
      <c r="C6" s="77">
        <v>15</v>
      </c>
      <c r="D6" s="77">
        <v>24</v>
      </c>
      <c r="E6" s="77">
        <v>8550</v>
      </c>
      <c r="F6" s="77">
        <v>0</v>
      </c>
      <c r="G6" s="77">
        <v>24</v>
      </c>
      <c r="H6" s="58">
        <f t="shared" si="0"/>
        <v>0</v>
      </c>
      <c r="I6" s="77">
        <v>8550</v>
      </c>
      <c r="J6" s="77">
        <v>8550</v>
      </c>
      <c r="K6" s="58">
        <f t="shared" si="1"/>
        <v>0</v>
      </c>
      <c r="L6" s="75">
        <f t="shared" si="2"/>
        <v>1</v>
      </c>
      <c r="M6" s="76">
        <f t="shared" si="3"/>
        <v>1</v>
      </c>
      <c r="N6" s="76">
        <f t="shared" si="4"/>
        <v>1</v>
      </c>
      <c r="O6" s="75">
        <f t="shared" si="5"/>
        <v>1</v>
      </c>
      <c r="P6" s="66">
        <f aca="true" t="shared" si="6" ref="P6:P21">RANK(N6,$N$6:$N$21)</f>
        <v>1</v>
      </c>
      <c r="Q6" s="66">
        <f aca="true" t="shared" si="7" ref="Q6:Q21">RANK(O6,$O$6:$O$21)</f>
        <v>1</v>
      </c>
    </row>
    <row r="7" spans="1:17" ht="19.5" customHeight="1">
      <c r="A7" s="66">
        <v>2</v>
      </c>
      <c r="B7" s="82" t="s">
        <v>24</v>
      </c>
      <c r="C7" s="77">
        <v>5</v>
      </c>
      <c r="D7" s="77">
        <v>5</v>
      </c>
      <c r="E7" s="77">
        <v>2500</v>
      </c>
      <c r="F7" s="77">
        <v>0</v>
      </c>
      <c r="G7" s="77">
        <v>5</v>
      </c>
      <c r="H7" s="58">
        <f t="shared" si="0"/>
        <v>0</v>
      </c>
      <c r="I7" s="77">
        <v>2500</v>
      </c>
      <c r="J7" s="77">
        <v>2500</v>
      </c>
      <c r="K7" s="58">
        <f t="shared" si="1"/>
        <v>0</v>
      </c>
      <c r="L7" s="75">
        <f t="shared" si="2"/>
        <v>1</v>
      </c>
      <c r="M7" s="76">
        <f t="shared" si="3"/>
        <v>1</v>
      </c>
      <c r="N7" s="76">
        <f t="shared" si="4"/>
        <v>1</v>
      </c>
      <c r="O7" s="75">
        <f t="shared" si="5"/>
        <v>1</v>
      </c>
      <c r="P7" s="66">
        <f t="shared" si="6"/>
        <v>1</v>
      </c>
      <c r="Q7" s="66">
        <f t="shared" si="7"/>
        <v>1</v>
      </c>
    </row>
    <row r="8" spans="1:17" ht="19.5" customHeight="1">
      <c r="A8" s="63">
        <v>3</v>
      </c>
      <c r="B8" s="81" t="s">
        <v>25</v>
      </c>
      <c r="C8" s="77">
        <v>28</v>
      </c>
      <c r="D8" s="77">
        <v>36</v>
      </c>
      <c r="E8" s="77">
        <v>52890</v>
      </c>
      <c r="F8" s="77">
        <v>0</v>
      </c>
      <c r="G8" s="77">
        <v>36</v>
      </c>
      <c r="H8" s="58">
        <f t="shared" si="0"/>
        <v>0</v>
      </c>
      <c r="I8" s="77">
        <v>52890</v>
      </c>
      <c r="J8" s="77">
        <v>52890</v>
      </c>
      <c r="K8" s="58">
        <f t="shared" si="1"/>
        <v>0</v>
      </c>
      <c r="L8" s="75">
        <f t="shared" si="2"/>
        <v>1</v>
      </c>
      <c r="M8" s="76">
        <f t="shared" si="3"/>
        <v>1</v>
      </c>
      <c r="N8" s="76">
        <f t="shared" si="4"/>
        <v>1</v>
      </c>
      <c r="O8" s="75">
        <f t="shared" si="5"/>
        <v>1</v>
      </c>
      <c r="P8" s="66">
        <f t="shared" si="6"/>
        <v>1</v>
      </c>
      <c r="Q8" s="66">
        <f t="shared" si="7"/>
        <v>1</v>
      </c>
    </row>
    <row r="9" spans="1:17" s="55" customFormat="1" ht="19.5" customHeight="1">
      <c r="A9" s="66">
        <v>4</v>
      </c>
      <c r="B9" s="82" t="s">
        <v>26</v>
      </c>
      <c r="C9" s="77">
        <v>6</v>
      </c>
      <c r="D9" s="77">
        <v>7</v>
      </c>
      <c r="E9" s="77">
        <v>10088</v>
      </c>
      <c r="F9" s="77">
        <v>0</v>
      </c>
      <c r="G9" s="77">
        <v>7</v>
      </c>
      <c r="H9" s="58">
        <f t="shared" si="0"/>
        <v>0</v>
      </c>
      <c r="I9" s="77">
        <v>10088</v>
      </c>
      <c r="J9" s="77">
        <v>10088</v>
      </c>
      <c r="K9" s="58">
        <f t="shared" si="1"/>
        <v>0</v>
      </c>
      <c r="L9" s="75">
        <f t="shared" si="2"/>
        <v>1</v>
      </c>
      <c r="M9" s="76">
        <f t="shared" si="3"/>
        <v>1</v>
      </c>
      <c r="N9" s="76">
        <f t="shared" si="4"/>
        <v>1</v>
      </c>
      <c r="O9" s="75">
        <f t="shared" si="5"/>
        <v>1</v>
      </c>
      <c r="P9" s="66">
        <f t="shared" si="6"/>
        <v>1</v>
      </c>
      <c r="Q9" s="66">
        <f t="shared" si="7"/>
        <v>1</v>
      </c>
    </row>
    <row r="10" spans="1:17" s="55" customFormat="1" ht="19.5" customHeight="1">
      <c r="A10" s="63">
        <v>5</v>
      </c>
      <c r="B10" s="81" t="s">
        <v>27</v>
      </c>
      <c r="C10" s="77">
        <v>28</v>
      </c>
      <c r="D10" s="77">
        <v>42</v>
      </c>
      <c r="E10" s="77">
        <v>10029</v>
      </c>
      <c r="F10" s="77">
        <v>0</v>
      </c>
      <c r="G10" s="77">
        <v>42</v>
      </c>
      <c r="H10" s="58">
        <f t="shared" si="0"/>
        <v>0</v>
      </c>
      <c r="I10" s="77">
        <v>10029</v>
      </c>
      <c r="J10" s="77">
        <v>10029</v>
      </c>
      <c r="K10" s="58">
        <f t="shared" si="1"/>
        <v>0</v>
      </c>
      <c r="L10" s="75">
        <f t="shared" si="2"/>
        <v>1</v>
      </c>
      <c r="M10" s="76">
        <f t="shared" si="3"/>
        <v>1</v>
      </c>
      <c r="N10" s="76">
        <f t="shared" si="4"/>
        <v>1</v>
      </c>
      <c r="O10" s="75">
        <f t="shared" si="5"/>
        <v>1</v>
      </c>
      <c r="P10" s="66">
        <f t="shared" si="6"/>
        <v>1</v>
      </c>
      <c r="Q10" s="66">
        <f t="shared" si="7"/>
        <v>1</v>
      </c>
    </row>
    <row r="11" spans="1:17" ht="19.5" customHeight="1">
      <c r="A11" s="66">
        <v>6</v>
      </c>
      <c r="B11" s="82" t="s">
        <v>28</v>
      </c>
      <c r="C11" s="77">
        <v>10</v>
      </c>
      <c r="D11" s="77">
        <v>11</v>
      </c>
      <c r="E11" s="77">
        <v>13050</v>
      </c>
      <c r="F11" s="77">
        <v>0</v>
      </c>
      <c r="G11" s="77">
        <v>11</v>
      </c>
      <c r="H11" s="58">
        <f t="shared" si="0"/>
        <v>0</v>
      </c>
      <c r="I11" s="77">
        <v>13050</v>
      </c>
      <c r="J11" s="77">
        <v>13050</v>
      </c>
      <c r="K11" s="58">
        <f t="shared" si="1"/>
        <v>0</v>
      </c>
      <c r="L11" s="75">
        <f t="shared" si="2"/>
        <v>1</v>
      </c>
      <c r="M11" s="76">
        <f t="shared" si="3"/>
        <v>1</v>
      </c>
      <c r="N11" s="76">
        <f t="shared" si="4"/>
        <v>1</v>
      </c>
      <c r="O11" s="75">
        <f t="shared" si="5"/>
        <v>1</v>
      </c>
      <c r="P11" s="66">
        <f t="shared" si="6"/>
        <v>1</v>
      </c>
      <c r="Q11" s="66">
        <f t="shared" si="7"/>
        <v>1</v>
      </c>
    </row>
    <row r="12" spans="1:17" ht="19.5" customHeight="1">
      <c r="A12" s="63">
        <v>7</v>
      </c>
      <c r="B12" s="82" t="s">
        <v>29</v>
      </c>
      <c r="C12" s="77">
        <v>13</v>
      </c>
      <c r="D12" s="77">
        <v>13</v>
      </c>
      <c r="E12" s="77">
        <v>5958</v>
      </c>
      <c r="F12" s="77">
        <v>0</v>
      </c>
      <c r="G12" s="77">
        <v>13</v>
      </c>
      <c r="H12" s="58">
        <f t="shared" si="0"/>
        <v>0</v>
      </c>
      <c r="I12" s="77">
        <v>5958</v>
      </c>
      <c r="J12" s="77">
        <v>5958</v>
      </c>
      <c r="K12" s="58">
        <f t="shared" si="1"/>
        <v>0</v>
      </c>
      <c r="L12" s="75">
        <f t="shared" si="2"/>
        <v>1</v>
      </c>
      <c r="M12" s="76">
        <f t="shared" si="3"/>
        <v>1</v>
      </c>
      <c r="N12" s="76">
        <f t="shared" si="4"/>
        <v>1</v>
      </c>
      <c r="O12" s="75">
        <f t="shared" si="5"/>
        <v>1</v>
      </c>
      <c r="P12" s="66">
        <f t="shared" si="6"/>
        <v>1</v>
      </c>
      <c r="Q12" s="66">
        <f t="shared" si="7"/>
        <v>1</v>
      </c>
    </row>
    <row r="13" spans="1:17" ht="19.5" customHeight="1">
      <c r="A13" s="66">
        <v>8</v>
      </c>
      <c r="B13" s="81" t="s">
        <v>30</v>
      </c>
      <c r="C13" s="77">
        <v>70</v>
      </c>
      <c r="D13" s="77">
        <v>99</v>
      </c>
      <c r="E13" s="77">
        <v>27800</v>
      </c>
      <c r="F13" s="77">
        <v>3</v>
      </c>
      <c r="G13" s="77">
        <v>96</v>
      </c>
      <c r="H13" s="58">
        <f t="shared" si="0"/>
        <v>0</v>
      </c>
      <c r="I13" s="77">
        <v>27800</v>
      </c>
      <c r="J13" s="77">
        <v>25600</v>
      </c>
      <c r="K13" s="58">
        <f t="shared" si="1"/>
        <v>0</v>
      </c>
      <c r="L13" s="75">
        <f t="shared" si="2"/>
        <v>1</v>
      </c>
      <c r="M13" s="76">
        <f t="shared" si="3"/>
        <v>0.9696969696969697</v>
      </c>
      <c r="N13" s="76">
        <f t="shared" si="4"/>
        <v>1</v>
      </c>
      <c r="O13" s="75">
        <f t="shared" si="5"/>
        <v>0.920863309352518</v>
      </c>
      <c r="P13" s="66">
        <f t="shared" si="6"/>
        <v>1</v>
      </c>
      <c r="Q13" s="66">
        <f t="shared" si="7"/>
        <v>8</v>
      </c>
    </row>
    <row r="14" spans="1:17" s="55" customFormat="1" ht="19.5" customHeight="1">
      <c r="A14" s="63">
        <v>9</v>
      </c>
      <c r="B14" s="81" t="s">
        <v>31</v>
      </c>
      <c r="C14" s="77">
        <v>62</v>
      </c>
      <c r="D14" s="77">
        <v>64</v>
      </c>
      <c r="E14" s="77">
        <v>11700</v>
      </c>
      <c r="F14" s="77">
        <v>3</v>
      </c>
      <c r="G14" s="77">
        <v>61</v>
      </c>
      <c r="H14" s="58">
        <f t="shared" si="0"/>
        <v>0</v>
      </c>
      <c r="I14" s="77">
        <v>11700</v>
      </c>
      <c r="J14" s="77">
        <v>10700</v>
      </c>
      <c r="K14" s="58">
        <f t="shared" si="1"/>
        <v>0</v>
      </c>
      <c r="L14" s="75">
        <f t="shared" si="2"/>
        <v>1</v>
      </c>
      <c r="M14" s="76">
        <f t="shared" si="3"/>
        <v>0.953125</v>
      </c>
      <c r="N14" s="76">
        <f t="shared" si="4"/>
        <v>1</v>
      </c>
      <c r="O14" s="75">
        <f t="shared" si="5"/>
        <v>0.9145299145299145</v>
      </c>
      <c r="P14" s="66">
        <f t="shared" si="6"/>
        <v>1</v>
      </c>
      <c r="Q14" s="66">
        <f t="shared" si="7"/>
        <v>9</v>
      </c>
    </row>
    <row r="15" spans="1:17" ht="19.5" customHeight="1">
      <c r="A15" s="66">
        <v>10</v>
      </c>
      <c r="B15" s="81" t="s">
        <v>32</v>
      </c>
      <c r="C15" s="77">
        <v>45</v>
      </c>
      <c r="D15" s="77">
        <v>68</v>
      </c>
      <c r="E15" s="77">
        <v>24649</v>
      </c>
      <c r="F15" s="77">
        <v>0</v>
      </c>
      <c r="G15" s="77">
        <v>67</v>
      </c>
      <c r="H15" s="62">
        <f t="shared" si="0"/>
        <v>1</v>
      </c>
      <c r="I15" s="77">
        <v>21649</v>
      </c>
      <c r="J15" s="77">
        <v>21649</v>
      </c>
      <c r="K15" s="62">
        <f t="shared" si="1"/>
        <v>3000</v>
      </c>
      <c r="L15" s="75">
        <f t="shared" si="2"/>
        <v>0.9852941176470589</v>
      </c>
      <c r="M15" s="76">
        <f t="shared" si="3"/>
        <v>0.9852941176470589</v>
      </c>
      <c r="N15" s="73">
        <f t="shared" si="4"/>
        <v>0.8782912085682989</v>
      </c>
      <c r="O15" s="75">
        <f t="shared" si="5"/>
        <v>0.8782912085682989</v>
      </c>
      <c r="P15" s="66">
        <f t="shared" si="6"/>
        <v>14</v>
      </c>
      <c r="Q15" s="66">
        <f t="shared" si="7"/>
        <v>10</v>
      </c>
    </row>
    <row r="16" spans="1:17" s="55" customFormat="1" ht="19.5" customHeight="1">
      <c r="A16" s="63">
        <v>11</v>
      </c>
      <c r="B16" s="81" t="s">
        <v>33</v>
      </c>
      <c r="C16" s="77">
        <v>29</v>
      </c>
      <c r="D16" s="77">
        <v>36</v>
      </c>
      <c r="E16" s="77">
        <v>21870</v>
      </c>
      <c r="F16" s="77">
        <v>2</v>
      </c>
      <c r="G16" s="77">
        <v>33</v>
      </c>
      <c r="H16" s="62">
        <f t="shared" si="0"/>
        <v>1</v>
      </c>
      <c r="I16" s="77">
        <v>18560</v>
      </c>
      <c r="J16" s="77">
        <v>17210</v>
      </c>
      <c r="K16" s="62">
        <f t="shared" si="1"/>
        <v>3310</v>
      </c>
      <c r="L16" s="75">
        <f t="shared" si="2"/>
        <v>0.9722222222222222</v>
      </c>
      <c r="M16" s="76">
        <f t="shared" si="3"/>
        <v>0.9166666666666666</v>
      </c>
      <c r="N16" s="73">
        <f t="shared" si="4"/>
        <v>0.8486511202560585</v>
      </c>
      <c r="O16" s="75">
        <f t="shared" si="5"/>
        <v>0.7869227251943302</v>
      </c>
      <c r="P16" s="66">
        <f t="shared" si="6"/>
        <v>15</v>
      </c>
      <c r="Q16" s="66">
        <f t="shared" si="7"/>
        <v>11</v>
      </c>
    </row>
    <row r="17" spans="1:17" ht="19.5" customHeight="1">
      <c r="A17" s="66">
        <v>12</v>
      </c>
      <c r="B17" s="81" t="s">
        <v>34</v>
      </c>
      <c r="C17" s="77">
        <v>19</v>
      </c>
      <c r="D17" s="77">
        <v>19</v>
      </c>
      <c r="E17" s="77">
        <v>8850</v>
      </c>
      <c r="F17" s="77">
        <v>0</v>
      </c>
      <c r="G17" s="77">
        <v>18</v>
      </c>
      <c r="H17" s="62">
        <f t="shared" si="0"/>
        <v>1</v>
      </c>
      <c r="I17" s="77">
        <v>6350</v>
      </c>
      <c r="J17" s="77">
        <v>6350</v>
      </c>
      <c r="K17" s="62">
        <f t="shared" si="1"/>
        <v>2500</v>
      </c>
      <c r="L17" s="75">
        <f t="shared" si="2"/>
        <v>0.9473684210526315</v>
      </c>
      <c r="M17" s="76">
        <f t="shared" si="3"/>
        <v>0.9473684210526315</v>
      </c>
      <c r="N17" s="73">
        <f t="shared" si="4"/>
        <v>0.7175141242937854</v>
      </c>
      <c r="O17" s="75">
        <f t="shared" si="5"/>
        <v>0.7175141242937854</v>
      </c>
      <c r="P17" s="66">
        <f t="shared" si="6"/>
        <v>16</v>
      </c>
      <c r="Q17" s="66">
        <f t="shared" si="7"/>
        <v>12</v>
      </c>
    </row>
    <row r="18" spans="1:17" ht="19.5" customHeight="1">
      <c r="A18" s="63">
        <v>13</v>
      </c>
      <c r="B18" s="82" t="s">
        <v>35</v>
      </c>
      <c r="C18" s="83">
        <v>18</v>
      </c>
      <c r="D18" s="83">
        <v>34</v>
      </c>
      <c r="E18" s="83">
        <v>6892</v>
      </c>
      <c r="F18" s="83">
        <v>1</v>
      </c>
      <c r="G18" s="83">
        <v>33</v>
      </c>
      <c r="H18" s="58">
        <f t="shared" si="0"/>
        <v>0</v>
      </c>
      <c r="I18" s="83">
        <v>6892</v>
      </c>
      <c r="J18" s="83">
        <v>4292</v>
      </c>
      <c r="K18" s="58">
        <f t="shared" si="1"/>
        <v>0</v>
      </c>
      <c r="L18" s="75">
        <f t="shared" si="2"/>
        <v>1</v>
      </c>
      <c r="M18" s="76">
        <f t="shared" si="3"/>
        <v>0.9705882352941176</v>
      </c>
      <c r="N18" s="76">
        <f t="shared" si="4"/>
        <v>1</v>
      </c>
      <c r="O18" s="75">
        <f t="shared" si="5"/>
        <v>0.6227510156703424</v>
      </c>
      <c r="P18" s="66">
        <f t="shared" si="6"/>
        <v>1</v>
      </c>
      <c r="Q18" s="66">
        <f t="shared" si="7"/>
        <v>13</v>
      </c>
    </row>
    <row r="19" spans="1:17" ht="19.5" customHeight="1">
      <c r="A19" s="66">
        <v>14</v>
      </c>
      <c r="B19" s="81" t="s">
        <v>36</v>
      </c>
      <c r="C19" s="77">
        <v>6</v>
      </c>
      <c r="D19" s="77">
        <v>7</v>
      </c>
      <c r="E19" s="77">
        <v>5981</v>
      </c>
      <c r="F19" s="77">
        <v>1</v>
      </c>
      <c r="G19" s="77">
        <v>6</v>
      </c>
      <c r="H19" s="58">
        <f t="shared" si="0"/>
        <v>0</v>
      </c>
      <c r="I19" s="77">
        <v>5981</v>
      </c>
      <c r="J19" s="77">
        <v>3581</v>
      </c>
      <c r="K19" s="58">
        <f t="shared" si="1"/>
        <v>0</v>
      </c>
      <c r="L19" s="75">
        <f t="shared" si="2"/>
        <v>1</v>
      </c>
      <c r="M19" s="76">
        <f t="shared" si="3"/>
        <v>0.8571428571428571</v>
      </c>
      <c r="N19" s="76">
        <f t="shared" si="4"/>
        <v>1</v>
      </c>
      <c r="O19" s="75">
        <f t="shared" si="5"/>
        <v>0.59872930948002</v>
      </c>
      <c r="P19" s="66">
        <f t="shared" si="6"/>
        <v>1</v>
      </c>
      <c r="Q19" s="66">
        <f t="shared" si="7"/>
        <v>14</v>
      </c>
    </row>
    <row r="20" spans="1:17" ht="19.5" customHeight="1">
      <c r="A20" s="63">
        <v>15</v>
      </c>
      <c r="B20" s="82" t="s">
        <v>37</v>
      </c>
      <c r="C20" s="77">
        <v>35</v>
      </c>
      <c r="D20" s="77">
        <v>61</v>
      </c>
      <c r="E20" s="77">
        <v>21474</v>
      </c>
      <c r="F20" s="77">
        <v>4</v>
      </c>
      <c r="G20" s="77">
        <v>57</v>
      </c>
      <c r="H20" s="58">
        <f t="shared" si="0"/>
        <v>0</v>
      </c>
      <c r="I20" s="77">
        <v>21474</v>
      </c>
      <c r="J20" s="77">
        <v>12474</v>
      </c>
      <c r="K20" s="58">
        <f t="shared" si="1"/>
        <v>0</v>
      </c>
      <c r="L20" s="75">
        <f t="shared" si="2"/>
        <v>1</v>
      </c>
      <c r="M20" s="76">
        <f t="shared" si="3"/>
        <v>0.9344262295081968</v>
      </c>
      <c r="N20" s="76">
        <f t="shared" si="4"/>
        <v>1</v>
      </c>
      <c r="O20" s="75">
        <f t="shared" si="5"/>
        <v>0.5808885163453479</v>
      </c>
      <c r="P20" s="66">
        <f t="shared" si="6"/>
        <v>1</v>
      </c>
      <c r="Q20" s="66">
        <f t="shared" si="7"/>
        <v>15</v>
      </c>
    </row>
    <row r="21" spans="1:17" ht="19.5" customHeight="1">
      <c r="A21" s="66">
        <v>16</v>
      </c>
      <c r="B21" s="82" t="s">
        <v>38</v>
      </c>
      <c r="C21" s="77">
        <v>54</v>
      </c>
      <c r="D21" s="77">
        <v>56</v>
      </c>
      <c r="E21" s="77">
        <v>4925</v>
      </c>
      <c r="F21" s="77">
        <v>3</v>
      </c>
      <c r="G21" s="77">
        <v>53</v>
      </c>
      <c r="H21" s="58">
        <f t="shared" si="0"/>
        <v>0</v>
      </c>
      <c r="I21" s="77">
        <v>4925</v>
      </c>
      <c r="J21" s="77">
        <v>825</v>
      </c>
      <c r="K21" s="58">
        <f t="shared" si="1"/>
        <v>0</v>
      </c>
      <c r="L21" s="75">
        <f t="shared" si="2"/>
        <v>1</v>
      </c>
      <c r="M21" s="76">
        <f t="shared" si="3"/>
        <v>0.9464285714285714</v>
      </c>
      <c r="N21" s="76">
        <f t="shared" si="4"/>
        <v>1</v>
      </c>
      <c r="O21" s="75">
        <f t="shared" si="5"/>
        <v>0.16751269035532995</v>
      </c>
      <c r="P21" s="66">
        <f t="shared" si="6"/>
        <v>1</v>
      </c>
      <c r="Q21" s="66">
        <f t="shared" si="7"/>
        <v>16</v>
      </c>
    </row>
    <row r="22" ht="14.25">
      <c r="N22" s="55"/>
    </row>
  </sheetData>
  <sheetProtection/>
  <mergeCells count="8">
    <mergeCell ref="A1:B1"/>
    <mergeCell ref="A2:Q2"/>
    <mergeCell ref="C3:E3"/>
    <mergeCell ref="F3:K3"/>
    <mergeCell ref="L3:O3"/>
    <mergeCell ref="A3:A4"/>
    <mergeCell ref="P3:P4"/>
    <mergeCell ref="Q3:Q4"/>
  </mergeCells>
  <printOptions horizontalCentered="1"/>
  <pageMargins left="0.19652777777777777" right="0.19652777777777777" top="0.39375" bottom="0.3541666666666667"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20"/>
  <sheetViews>
    <sheetView tabSelected="1" zoomScaleSheetLayoutView="100" workbookViewId="0" topLeftCell="A1">
      <pane xSplit="2" ySplit="5" topLeftCell="C6" activePane="bottomRight" state="frozen"/>
      <selection pane="bottomRight" activeCell="M19" sqref="M19"/>
    </sheetView>
  </sheetViews>
  <sheetFormatPr defaultColWidth="9.00390625" defaultRowHeight="14.25" customHeight="1"/>
  <cols>
    <col min="1" max="1" width="5.00390625" style="0" customWidth="1"/>
    <col min="2" max="2" width="6.875" style="0" customWidth="1"/>
    <col min="3" max="4" width="5.875" style="0" customWidth="1"/>
    <col min="5" max="5" width="8.00390625" style="0" customWidth="1"/>
    <col min="6" max="8" width="7.125" style="0" customWidth="1"/>
    <col min="9" max="10" width="8.875" style="0" customWidth="1"/>
    <col min="11" max="11" width="7.125" style="0" customWidth="1"/>
    <col min="12" max="13" width="8.625" style="0" customWidth="1"/>
    <col min="14" max="17" width="8.75390625" style="0" customWidth="1"/>
  </cols>
  <sheetData>
    <row r="1" spans="1:16" ht="18.75">
      <c r="A1" s="54" t="s">
        <v>39</v>
      </c>
      <c r="B1" s="54"/>
      <c r="C1" s="55"/>
      <c r="D1" s="55"/>
      <c r="E1" s="55"/>
      <c r="F1" s="55"/>
      <c r="G1" s="55"/>
      <c r="H1" s="55"/>
      <c r="I1" s="55"/>
      <c r="J1" s="55"/>
      <c r="K1" s="55"/>
      <c r="L1" s="55"/>
      <c r="M1" s="55"/>
      <c r="N1" s="55"/>
      <c r="O1" s="55"/>
      <c r="P1" s="69"/>
    </row>
    <row r="2" spans="1:17" ht="27">
      <c r="A2" s="56" t="s">
        <v>40</v>
      </c>
      <c r="B2" s="56"/>
      <c r="C2" s="56"/>
      <c r="D2" s="56"/>
      <c r="E2" s="56"/>
      <c r="F2" s="56"/>
      <c r="G2" s="56"/>
      <c r="H2" s="56"/>
      <c r="I2" s="56"/>
      <c r="J2" s="56"/>
      <c r="K2" s="56"/>
      <c r="L2" s="56"/>
      <c r="M2" s="56"/>
      <c r="N2" s="56"/>
      <c r="O2" s="56"/>
      <c r="P2" s="56"/>
      <c r="Q2" s="56"/>
    </row>
    <row r="3" spans="1:17" ht="22.5" customHeight="1">
      <c r="A3" s="57" t="s">
        <v>2</v>
      </c>
      <c r="B3" s="58" t="s">
        <v>3</v>
      </c>
      <c r="C3" s="57" t="s">
        <v>4</v>
      </c>
      <c r="D3" s="59"/>
      <c r="E3" s="59"/>
      <c r="F3" s="60" t="s">
        <v>5</v>
      </c>
      <c r="G3" s="61"/>
      <c r="H3" s="61"/>
      <c r="I3" s="61"/>
      <c r="J3" s="61"/>
      <c r="K3" s="70"/>
      <c r="L3" s="57" t="s">
        <v>6</v>
      </c>
      <c r="M3" s="57"/>
      <c r="N3" s="57"/>
      <c r="O3" s="57"/>
      <c r="P3" s="57" t="s">
        <v>7</v>
      </c>
      <c r="Q3" s="78" t="s">
        <v>8</v>
      </c>
    </row>
    <row r="4" spans="1:17" ht="47.25" customHeight="1">
      <c r="A4" s="57"/>
      <c r="B4" s="58"/>
      <c r="C4" s="57" t="s">
        <v>9</v>
      </c>
      <c r="D4" s="57" t="s">
        <v>10</v>
      </c>
      <c r="E4" s="57" t="s">
        <v>11</v>
      </c>
      <c r="F4" s="57" t="s">
        <v>12</v>
      </c>
      <c r="G4" s="57" t="s">
        <v>13</v>
      </c>
      <c r="H4" s="57" t="s">
        <v>14</v>
      </c>
      <c r="I4" s="57" t="s">
        <v>15</v>
      </c>
      <c r="J4" s="57" t="s">
        <v>16</v>
      </c>
      <c r="K4" s="57" t="s">
        <v>17</v>
      </c>
      <c r="L4" s="57" t="s">
        <v>18</v>
      </c>
      <c r="M4" s="57" t="s">
        <v>19</v>
      </c>
      <c r="N4" s="71" t="s">
        <v>20</v>
      </c>
      <c r="O4" s="71" t="s">
        <v>21</v>
      </c>
      <c r="P4" s="57"/>
      <c r="Q4" s="78"/>
    </row>
    <row r="5" spans="1:17" ht="22.5" customHeight="1">
      <c r="A5" s="58"/>
      <c r="B5" s="62" t="s">
        <v>22</v>
      </c>
      <c r="C5" s="62">
        <f>SUM(C6:C20)</f>
        <v>472</v>
      </c>
      <c r="D5" s="62">
        <f aca="true" t="shared" si="0" ref="D5:J5">SUM(D6:D20)</f>
        <v>702</v>
      </c>
      <c r="E5" s="62">
        <f t="shared" si="0"/>
        <v>266605</v>
      </c>
      <c r="F5" s="62">
        <f t="shared" si="0"/>
        <v>150</v>
      </c>
      <c r="G5" s="62">
        <f t="shared" si="0"/>
        <v>549</v>
      </c>
      <c r="H5" s="62">
        <f>D5-F5-G5</f>
        <v>3</v>
      </c>
      <c r="I5" s="62">
        <f t="shared" si="0"/>
        <v>257545</v>
      </c>
      <c r="J5" s="62">
        <f t="shared" si="0"/>
        <v>85492</v>
      </c>
      <c r="K5" s="62">
        <f>E5-I5</f>
        <v>9060</v>
      </c>
      <c r="L5" s="72">
        <f>(G5+F5)/D5</f>
        <v>0.9957264957264957</v>
      </c>
      <c r="M5" s="73">
        <f>G5/D5</f>
        <v>0.782051282051282</v>
      </c>
      <c r="N5" s="73">
        <f>I5/E5</f>
        <v>0.9660171414639636</v>
      </c>
      <c r="O5" s="72">
        <f>J5/E5</f>
        <v>0.3206691547420341</v>
      </c>
      <c r="P5" s="74"/>
      <c r="Q5" s="79"/>
    </row>
    <row r="6" spans="1:17" ht="20.25" customHeight="1">
      <c r="A6" s="63">
        <v>1</v>
      </c>
      <c r="B6" s="63" t="s">
        <v>23</v>
      </c>
      <c r="C6" s="63">
        <v>15</v>
      </c>
      <c r="D6" s="63">
        <v>24</v>
      </c>
      <c r="E6" s="63">
        <v>7700</v>
      </c>
      <c r="F6" s="63">
        <v>0</v>
      </c>
      <c r="G6" s="63">
        <v>24</v>
      </c>
      <c r="H6" s="58">
        <f>D6-F6-G6</f>
        <v>0</v>
      </c>
      <c r="I6" s="63">
        <v>7700</v>
      </c>
      <c r="J6" s="63">
        <v>7700</v>
      </c>
      <c r="K6" s="58">
        <f>E6-I6</f>
        <v>0</v>
      </c>
      <c r="L6" s="75">
        <f>(G6+F6)/D6</f>
        <v>1</v>
      </c>
      <c r="M6" s="76">
        <f>G6/D6</f>
        <v>1</v>
      </c>
      <c r="N6" s="76">
        <f>I6/E6</f>
        <v>1</v>
      </c>
      <c r="O6" s="75">
        <f>J6/E6</f>
        <v>1</v>
      </c>
      <c r="P6" s="77">
        <f>RANK(N6,$N$6:$N$21)</f>
        <v>1</v>
      </c>
      <c r="Q6" s="77">
        <f>RANK(O6,$O$6:$O$21)</f>
        <v>1</v>
      </c>
    </row>
    <row r="7" spans="1:17" ht="20.25" customHeight="1">
      <c r="A7" s="63">
        <v>2</v>
      </c>
      <c r="B7" s="63" t="s">
        <v>26</v>
      </c>
      <c r="C7" s="63">
        <v>8</v>
      </c>
      <c r="D7" s="63">
        <v>9</v>
      </c>
      <c r="E7" s="63">
        <v>2000</v>
      </c>
      <c r="F7" s="63">
        <v>0</v>
      </c>
      <c r="G7" s="63">
        <v>9</v>
      </c>
      <c r="H7" s="58">
        <f>D7-F7-G7</f>
        <v>0</v>
      </c>
      <c r="I7" s="63">
        <v>2000</v>
      </c>
      <c r="J7" s="63">
        <v>2000</v>
      </c>
      <c r="K7" s="58">
        <f>E7-I7</f>
        <v>0</v>
      </c>
      <c r="L7" s="75">
        <f>(G7+F7)/D7</f>
        <v>1</v>
      </c>
      <c r="M7" s="76">
        <f>G7/D7</f>
        <v>1</v>
      </c>
      <c r="N7" s="76">
        <f>I7/E7</f>
        <v>1</v>
      </c>
      <c r="O7" s="75">
        <f>J7/E7</f>
        <v>1</v>
      </c>
      <c r="P7" s="77">
        <f>RANK(N7,$N$6:$N$21)</f>
        <v>1</v>
      </c>
      <c r="Q7" s="77">
        <f>RANK(O7,$O$6:$O$21)</f>
        <v>1</v>
      </c>
    </row>
    <row r="8" spans="1:17" ht="20.25" customHeight="1">
      <c r="A8" s="63">
        <v>3</v>
      </c>
      <c r="B8" s="64" t="s">
        <v>33</v>
      </c>
      <c r="C8" s="65">
        <v>6</v>
      </c>
      <c r="D8" s="65">
        <v>7</v>
      </c>
      <c r="E8" s="65">
        <v>700</v>
      </c>
      <c r="F8" s="65">
        <v>0</v>
      </c>
      <c r="G8" s="65">
        <v>7</v>
      </c>
      <c r="H8" s="58">
        <f>D8-F8-G8</f>
        <v>0</v>
      </c>
      <c r="I8" s="65">
        <v>700</v>
      </c>
      <c r="J8" s="65">
        <v>700</v>
      </c>
      <c r="K8" s="58">
        <f>E8-I8</f>
        <v>0</v>
      </c>
      <c r="L8" s="75">
        <f>(G8+F8)/D8</f>
        <v>1</v>
      </c>
      <c r="M8" s="76">
        <f>G8/D8</f>
        <v>1</v>
      </c>
      <c r="N8" s="76">
        <f>I8/E8</f>
        <v>1</v>
      </c>
      <c r="O8" s="75">
        <f>J8/E8</f>
        <v>1</v>
      </c>
      <c r="P8" s="77">
        <f>RANK(N8,$N$6:$N$21)</f>
        <v>1</v>
      </c>
      <c r="Q8" s="77">
        <f>RANK(O8,$O$6:$O$21)</f>
        <v>1</v>
      </c>
    </row>
    <row r="9" spans="1:17" ht="20.25" customHeight="1">
      <c r="A9" s="63">
        <v>4</v>
      </c>
      <c r="B9" s="63" t="s">
        <v>25</v>
      </c>
      <c r="C9" s="63">
        <v>99</v>
      </c>
      <c r="D9" s="63">
        <v>164</v>
      </c>
      <c r="E9" s="63">
        <v>69224</v>
      </c>
      <c r="F9" s="63">
        <v>2</v>
      </c>
      <c r="G9" s="63">
        <v>162</v>
      </c>
      <c r="H9" s="58">
        <f>D9-F9-G9</f>
        <v>0</v>
      </c>
      <c r="I9" s="63">
        <v>69224</v>
      </c>
      <c r="J9" s="63">
        <v>62446</v>
      </c>
      <c r="K9" s="58">
        <f>E9-I9</f>
        <v>0</v>
      </c>
      <c r="L9" s="75">
        <f>(G9+F9)/D9</f>
        <v>1</v>
      </c>
      <c r="M9" s="76">
        <f>G9/D9</f>
        <v>0.9878048780487805</v>
      </c>
      <c r="N9" s="76">
        <f>I9/E9</f>
        <v>1</v>
      </c>
      <c r="O9" s="75">
        <f>J9/E9</f>
        <v>0.9020859817404369</v>
      </c>
      <c r="P9" s="77">
        <f>RANK(N9,$N$6:$N$21)</f>
        <v>1</v>
      </c>
      <c r="Q9" s="77">
        <f>RANK(O9,$O$6:$O$21)</f>
        <v>4</v>
      </c>
    </row>
    <row r="10" spans="1:17" ht="20.25" customHeight="1">
      <c r="A10" s="63">
        <v>5</v>
      </c>
      <c r="B10" s="64" t="s">
        <v>37</v>
      </c>
      <c r="C10" s="65">
        <v>27</v>
      </c>
      <c r="D10" s="65">
        <v>29</v>
      </c>
      <c r="E10" s="65">
        <v>9585</v>
      </c>
      <c r="F10" s="65">
        <v>1</v>
      </c>
      <c r="G10" s="65">
        <v>28</v>
      </c>
      <c r="H10" s="58">
        <f>D10-F10-G10</f>
        <v>0</v>
      </c>
      <c r="I10" s="65">
        <v>9585</v>
      </c>
      <c r="J10" s="65">
        <v>4686</v>
      </c>
      <c r="K10" s="58">
        <f>E10-I10</f>
        <v>0</v>
      </c>
      <c r="L10" s="75">
        <f>(G10+F10)/D10</f>
        <v>1</v>
      </c>
      <c r="M10" s="76">
        <f>G10/D10</f>
        <v>0.9655172413793104</v>
      </c>
      <c r="N10" s="76">
        <f>I10/E10</f>
        <v>1</v>
      </c>
      <c r="O10" s="75">
        <f>J10/E10</f>
        <v>0.4888888888888889</v>
      </c>
      <c r="P10" s="77">
        <f>RANK(N10,$N$6:$N$21)</f>
        <v>1</v>
      </c>
      <c r="Q10" s="77">
        <f>RANK(O10,$O$6:$O$21)</f>
        <v>5</v>
      </c>
    </row>
    <row r="11" spans="1:17" ht="20.25" customHeight="1">
      <c r="A11" s="63">
        <v>6</v>
      </c>
      <c r="B11" s="64" t="s">
        <v>35</v>
      </c>
      <c r="C11" s="65">
        <v>23</v>
      </c>
      <c r="D11" s="65">
        <v>38</v>
      </c>
      <c r="E11" s="65">
        <v>370</v>
      </c>
      <c r="F11" s="65">
        <v>9</v>
      </c>
      <c r="G11" s="65">
        <v>29</v>
      </c>
      <c r="H11" s="58">
        <f>D11-F11-G11</f>
        <v>0</v>
      </c>
      <c r="I11" s="65">
        <v>370</v>
      </c>
      <c r="J11" s="65">
        <v>120</v>
      </c>
      <c r="K11" s="58">
        <f>E11-I11</f>
        <v>0</v>
      </c>
      <c r="L11" s="75">
        <f>(G11+F11)/D11</f>
        <v>1</v>
      </c>
      <c r="M11" s="76">
        <f>G11/D11</f>
        <v>0.7631578947368421</v>
      </c>
      <c r="N11" s="76">
        <f>I11/E11</f>
        <v>1</v>
      </c>
      <c r="O11" s="75">
        <f>J11/E11</f>
        <v>0.32432432432432434</v>
      </c>
      <c r="P11" s="77">
        <f>RANK(N11,$N$6:$N$21)</f>
        <v>1</v>
      </c>
      <c r="Q11" s="77">
        <f>RANK(O11,$O$6:$O$21)</f>
        <v>6</v>
      </c>
    </row>
    <row r="12" spans="1:17" ht="20.25" customHeight="1">
      <c r="A12" s="63">
        <v>7</v>
      </c>
      <c r="B12" s="63" t="s">
        <v>32</v>
      </c>
      <c r="C12" s="63">
        <v>91</v>
      </c>
      <c r="D12" s="63">
        <v>147</v>
      </c>
      <c r="E12" s="63">
        <v>11500</v>
      </c>
      <c r="F12" s="63">
        <v>17</v>
      </c>
      <c r="G12" s="63">
        <v>130</v>
      </c>
      <c r="H12" s="58">
        <f>D12-F12-G12</f>
        <v>0</v>
      </c>
      <c r="I12" s="63">
        <v>11500</v>
      </c>
      <c r="J12" s="63">
        <v>2900</v>
      </c>
      <c r="K12" s="58">
        <f>E12-I12</f>
        <v>0</v>
      </c>
      <c r="L12" s="75">
        <f>(G12+F12)/D12</f>
        <v>1</v>
      </c>
      <c r="M12" s="76">
        <f>G12/D12</f>
        <v>0.8843537414965986</v>
      </c>
      <c r="N12" s="76">
        <f>I12/E12</f>
        <v>1</v>
      </c>
      <c r="O12" s="75">
        <f>J12/E12</f>
        <v>0.25217391304347825</v>
      </c>
      <c r="P12" s="77">
        <f>RANK(N12,$N$6:$N$21)</f>
        <v>1</v>
      </c>
      <c r="Q12" s="77">
        <f>RANK(O12,$O$6:$O$21)</f>
        <v>7</v>
      </c>
    </row>
    <row r="13" spans="1:17" ht="20.25" customHeight="1">
      <c r="A13" s="63">
        <v>8</v>
      </c>
      <c r="B13" s="66" t="s">
        <v>36</v>
      </c>
      <c r="C13" s="63">
        <v>9</v>
      </c>
      <c r="D13" s="63">
        <v>12</v>
      </c>
      <c r="E13" s="63">
        <v>8769</v>
      </c>
      <c r="F13" s="63">
        <v>6</v>
      </c>
      <c r="G13" s="63">
        <v>6</v>
      </c>
      <c r="H13" s="58">
        <f>D13-F13-G13</f>
        <v>0</v>
      </c>
      <c r="I13" s="63">
        <v>8769</v>
      </c>
      <c r="J13" s="63">
        <v>1200</v>
      </c>
      <c r="K13" s="58">
        <f>E13-I13</f>
        <v>0</v>
      </c>
      <c r="L13" s="75">
        <f>(G13+F13)/D13</f>
        <v>1</v>
      </c>
      <c r="M13" s="76">
        <f>G13/D13</f>
        <v>0.5</v>
      </c>
      <c r="N13" s="76">
        <f>I13/E13</f>
        <v>1</v>
      </c>
      <c r="O13" s="75">
        <f>J13/E13</f>
        <v>0.13684570646595964</v>
      </c>
      <c r="P13" s="77">
        <f>RANK(N13,$N$6:$N$21)</f>
        <v>1</v>
      </c>
      <c r="Q13" s="77">
        <f>RANK(O13,$O$6:$O$21)</f>
        <v>8</v>
      </c>
    </row>
    <row r="14" spans="1:17" ht="20.25" customHeight="1">
      <c r="A14" s="63">
        <v>9</v>
      </c>
      <c r="B14" s="64" t="s">
        <v>30</v>
      </c>
      <c r="C14" s="65">
        <v>16</v>
      </c>
      <c r="D14" s="65">
        <v>20</v>
      </c>
      <c r="E14" s="65">
        <v>21620</v>
      </c>
      <c r="F14" s="65">
        <v>12</v>
      </c>
      <c r="G14" s="65">
        <v>8</v>
      </c>
      <c r="H14" s="58">
        <f>D14-F14-G14</f>
        <v>0</v>
      </c>
      <c r="I14" s="65">
        <v>21620</v>
      </c>
      <c r="J14" s="65">
        <v>1120</v>
      </c>
      <c r="K14" s="58">
        <f>E14-I14</f>
        <v>0</v>
      </c>
      <c r="L14" s="75">
        <f>(G14+F14)/D14</f>
        <v>1</v>
      </c>
      <c r="M14" s="76">
        <f>G14/D14</f>
        <v>0.4</v>
      </c>
      <c r="N14" s="76">
        <f>I14/E14</f>
        <v>1</v>
      </c>
      <c r="O14" s="75">
        <f>J14/E14</f>
        <v>0.05180388529139685</v>
      </c>
      <c r="P14" s="77">
        <f>RANK(N14,$N$6:$N$21)</f>
        <v>1</v>
      </c>
      <c r="Q14" s="77">
        <f>RANK(O14,$O$6:$O$21)</f>
        <v>9</v>
      </c>
    </row>
    <row r="15" spans="1:17" ht="20.25" customHeight="1">
      <c r="A15" s="63">
        <v>10</v>
      </c>
      <c r="B15" s="67" t="s">
        <v>28</v>
      </c>
      <c r="C15" s="65">
        <v>77</v>
      </c>
      <c r="D15" s="65">
        <v>113</v>
      </c>
      <c r="E15" s="65">
        <v>75686</v>
      </c>
      <c r="F15" s="65">
        <v>57</v>
      </c>
      <c r="G15" s="65">
        <v>56</v>
      </c>
      <c r="H15" s="58">
        <f>D15-F15-G15</f>
        <v>0</v>
      </c>
      <c r="I15" s="65">
        <v>75686</v>
      </c>
      <c r="J15" s="65">
        <v>2420</v>
      </c>
      <c r="K15" s="58">
        <f>E15-I15</f>
        <v>0</v>
      </c>
      <c r="L15" s="75">
        <f>(G15+F15)/D15</f>
        <v>1</v>
      </c>
      <c r="M15" s="76">
        <f>G15/D15</f>
        <v>0.49557522123893805</v>
      </c>
      <c r="N15" s="76">
        <f>I15/E15</f>
        <v>1</v>
      </c>
      <c r="O15" s="75">
        <f>J15/E15</f>
        <v>0.03197420923288323</v>
      </c>
      <c r="P15" s="77">
        <f>RANK(N15,$N$6:$N$21)</f>
        <v>1</v>
      </c>
      <c r="Q15" s="77">
        <f>RANK(O15,$O$6:$O$21)</f>
        <v>10</v>
      </c>
    </row>
    <row r="16" spans="1:17" ht="20.25" customHeight="1">
      <c r="A16" s="63">
        <v>11</v>
      </c>
      <c r="B16" s="67" t="s">
        <v>34</v>
      </c>
      <c r="C16" s="65">
        <v>30</v>
      </c>
      <c r="D16" s="65">
        <v>41</v>
      </c>
      <c r="E16" s="65">
        <v>22250</v>
      </c>
      <c r="F16" s="65">
        <v>18</v>
      </c>
      <c r="G16" s="65">
        <v>23</v>
      </c>
      <c r="H16" s="58">
        <f>D16-F16-G16</f>
        <v>0</v>
      </c>
      <c r="I16" s="65">
        <v>22250</v>
      </c>
      <c r="J16" s="65">
        <v>200</v>
      </c>
      <c r="K16" s="58">
        <f>E16-I16</f>
        <v>0</v>
      </c>
      <c r="L16" s="75">
        <f>(G16+F16)/D16</f>
        <v>1</v>
      </c>
      <c r="M16" s="76">
        <f>G16/D16</f>
        <v>0.5609756097560976</v>
      </c>
      <c r="N16" s="76">
        <f>I16/E16</f>
        <v>1</v>
      </c>
      <c r="O16" s="75">
        <f>J16/E16</f>
        <v>0.008988764044943821</v>
      </c>
      <c r="P16" s="77">
        <f>RANK(N16,$N$6:$N$21)</f>
        <v>1</v>
      </c>
      <c r="Q16" s="77">
        <f>RANK(O16,$O$6:$O$21)</f>
        <v>11</v>
      </c>
    </row>
    <row r="17" spans="1:17" ht="20.25" customHeight="1">
      <c r="A17" s="63">
        <v>12</v>
      </c>
      <c r="B17" s="63" t="s">
        <v>24</v>
      </c>
      <c r="C17" s="63">
        <v>9</v>
      </c>
      <c r="D17" s="63">
        <v>12</v>
      </c>
      <c r="E17" s="63">
        <v>12370</v>
      </c>
      <c r="F17" s="63">
        <v>6</v>
      </c>
      <c r="G17" s="63">
        <v>6</v>
      </c>
      <c r="H17" s="58">
        <f>D17-F17-G17</f>
        <v>0</v>
      </c>
      <c r="I17" s="63">
        <v>12370</v>
      </c>
      <c r="J17" s="63">
        <v>0</v>
      </c>
      <c r="K17" s="58">
        <f>E17-I17</f>
        <v>0</v>
      </c>
      <c r="L17" s="75">
        <f>(G17+F17)/D17</f>
        <v>1</v>
      </c>
      <c r="M17" s="76">
        <f>G17/D17</f>
        <v>0.5</v>
      </c>
      <c r="N17" s="76">
        <f>I17/E17</f>
        <v>1</v>
      </c>
      <c r="O17" s="75">
        <f>J17/E17</f>
        <v>0</v>
      </c>
      <c r="P17" s="77">
        <f>RANK(N17,$N$6:$N$21)</f>
        <v>1</v>
      </c>
      <c r="Q17" s="77">
        <f>RANK(O17,$O$6:$O$21)</f>
        <v>12</v>
      </c>
    </row>
    <row r="18" spans="1:17" ht="20.25" customHeight="1">
      <c r="A18" s="63">
        <v>13</v>
      </c>
      <c r="B18" s="64" t="s">
        <v>38</v>
      </c>
      <c r="C18" s="67">
        <v>4</v>
      </c>
      <c r="D18" s="67">
        <v>4</v>
      </c>
      <c r="E18" s="67">
        <v>2651</v>
      </c>
      <c r="F18" s="67">
        <v>4</v>
      </c>
      <c r="G18" s="67">
        <v>0</v>
      </c>
      <c r="H18" s="58">
        <f>D18-F18-G18</f>
        <v>0</v>
      </c>
      <c r="I18" s="67">
        <v>2651</v>
      </c>
      <c r="J18" s="67">
        <v>0</v>
      </c>
      <c r="K18" s="58">
        <f>E18-I18</f>
        <v>0</v>
      </c>
      <c r="L18" s="75">
        <f>(G18+F18)/D18</f>
        <v>1</v>
      </c>
      <c r="M18" s="76">
        <f>G18/D18</f>
        <v>0</v>
      </c>
      <c r="N18" s="76">
        <f>I18/E18</f>
        <v>1</v>
      </c>
      <c r="O18" s="75">
        <f>J18/E18</f>
        <v>0</v>
      </c>
      <c r="P18" s="77">
        <f>RANK(N18,$N$6:$N$21)</f>
        <v>1</v>
      </c>
      <c r="Q18" s="77">
        <f>RANK(O18,$O$6:$O$21)</f>
        <v>12</v>
      </c>
    </row>
    <row r="19" spans="1:17" ht="20.25" customHeight="1">
      <c r="A19" s="63">
        <v>14</v>
      </c>
      <c r="B19" s="63" t="s">
        <v>27</v>
      </c>
      <c r="C19" s="63">
        <v>57</v>
      </c>
      <c r="D19" s="63">
        <v>81</v>
      </c>
      <c r="E19" s="63">
        <v>16180</v>
      </c>
      <c r="F19" s="63">
        <v>17</v>
      </c>
      <c r="G19" s="63">
        <v>61</v>
      </c>
      <c r="H19" s="62">
        <f>D19-F19-G19</f>
        <v>3</v>
      </c>
      <c r="I19" s="63">
        <v>7120</v>
      </c>
      <c r="J19" s="63">
        <v>0</v>
      </c>
      <c r="K19" s="58">
        <f>E19-I19</f>
        <v>9060</v>
      </c>
      <c r="L19" s="75">
        <f>(G19+F19)/D19</f>
        <v>0.9629629629629629</v>
      </c>
      <c r="M19" s="76">
        <f>G19/D19</f>
        <v>0.7530864197530864</v>
      </c>
      <c r="N19" s="76">
        <f>I19/E19</f>
        <v>0.4400494437577256</v>
      </c>
      <c r="O19" s="75">
        <f>J19/E19</f>
        <v>0</v>
      </c>
      <c r="P19" s="77">
        <f>RANK(N19,$N$6:$N$21)</f>
        <v>15</v>
      </c>
      <c r="Q19" s="77">
        <f>RANK(O19,$O$6:$O$21)</f>
        <v>12</v>
      </c>
    </row>
    <row r="20" spans="1:17" ht="20.25" customHeight="1">
      <c r="A20" s="63">
        <v>15</v>
      </c>
      <c r="B20" s="63" t="s">
        <v>29</v>
      </c>
      <c r="C20" s="68">
        <v>1</v>
      </c>
      <c r="D20" s="68">
        <v>1</v>
      </c>
      <c r="E20" s="68">
        <v>6000</v>
      </c>
      <c r="F20" s="68">
        <v>1</v>
      </c>
      <c r="G20" s="68">
        <v>0</v>
      </c>
      <c r="H20" s="58">
        <f>D20-F20-G20</f>
        <v>0</v>
      </c>
      <c r="I20" s="68">
        <v>6000</v>
      </c>
      <c r="J20" s="68">
        <v>0</v>
      </c>
      <c r="K20" s="58">
        <f>E20-I20</f>
        <v>0</v>
      </c>
      <c r="L20" s="75">
        <f>(G20+F20)/D20</f>
        <v>1</v>
      </c>
      <c r="M20" s="76">
        <f>G20/D20</f>
        <v>0</v>
      </c>
      <c r="N20" s="76">
        <f>I20/E20</f>
        <v>1</v>
      </c>
      <c r="O20" s="75">
        <f>J20/E20</f>
        <v>0</v>
      </c>
      <c r="P20" s="77">
        <f>RANK(N20,$N$6:$N$21)</f>
        <v>1</v>
      </c>
      <c r="Q20" s="77">
        <f>RANK(O20,$O$6:$O$21)</f>
        <v>12</v>
      </c>
    </row>
  </sheetData>
  <sheetProtection/>
  <mergeCells count="9">
    <mergeCell ref="A1:B1"/>
    <mergeCell ref="A2:Q2"/>
    <mergeCell ref="C3:E3"/>
    <mergeCell ref="F3:K3"/>
    <mergeCell ref="L3:O3"/>
    <mergeCell ref="A3:A4"/>
    <mergeCell ref="B3:B4"/>
    <mergeCell ref="P3:P4"/>
    <mergeCell ref="Q3:Q4"/>
  </mergeCells>
  <printOptions horizontalCentered="1"/>
  <pageMargins left="0.1968503937007874" right="0.1968503937007874" top="0.5905511811023623" bottom="0.5905511811023623"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O23"/>
  <sheetViews>
    <sheetView zoomScaleSheetLayoutView="100" workbookViewId="0" topLeftCell="A1">
      <selection activeCell="J15" sqref="J15"/>
    </sheetView>
  </sheetViews>
  <sheetFormatPr defaultColWidth="9.00390625" defaultRowHeight="14.25" customHeight="1"/>
  <cols>
    <col min="1" max="1" width="7.25390625" style="1" customWidth="1"/>
    <col min="2" max="2" width="7.75390625" style="1" customWidth="1"/>
    <col min="3" max="3" width="7.875" style="1" customWidth="1"/>
    <col min="4" max="4" width="11.875" style="1" customWidth="1"/>
    <col min="5" max="5" width="9.50390625" style="1" customWidth="1"/>
    <col min="6" max="6" width="5.75390625" style="1" customWidth="1"/>
    <col min="7" max="7" width="11.125" style="1" customWidth="1"/>
    <col min="8" max="8" width="9.125" style="1" customWidth="1"/>
    <col min="9" max="9" width="5.625" style="1" customWidth="1"/>
    <col min="10" max="10" width="11.375" style="1" customWidth="1"/>
    <col min="11" max="11" width="9.25390625" style="1" customWidth="1"/>
    <col min="12" max="12" width="6.25390625" style="1" customWidth="1"/>
    <col min="13" max="13" width="11.25390625" style="1" customWidth="1"/>
    <col min="14" max="14" width="9.25390625" style="1" customWidth="1"/>
    <col min="15" max="15" width="6.75390625" style="1" customWidth="1"/>
    <col min="16" max="16384" width="9.00390625" style="1" customWidth="1"/>
  </cols>
  <sheetData>
    <row r="1" spans="1:2" ht="18.75">
      <c r="A1" s="2" t="s">
        <v>41</v>
      </c>
      <c r="B1" s="2"/>
    </row>
    <row r="2" spans="1:15" ht="33.75" customHeight="1">
      <c r="A2" s="3" t="s">
        <v>42</v>
      </c>
      <c r="B2" s="3"/>
      <c r="C2" s="3"/>
      <c r="D2" s="3"/>
      <c r="E2" s="3"/>
      <c r="F2" s="3"/>
      <c r="G2" s="3"/>
      <c r="H2" s="3"/>
      <c r="I2" s="3"/>
      <c r="J2" s="3"/>
      <c r="K2" s="3"/>
      <c r="L2" s="3"/>
      <c r="M2" s="3"/>
      <c r="N2" s="3"/>
      <c r="O2" s="3"/>
    </row>
    <row r="3" spans="10:13" ht="14.25">
      <c r="J3" s="1" t="s">
        <v>43</v>
      </c>
      <c r="M3" s="39" t="s">
        <v>44</v>
      </c>
    </row>
    <row r="4" ht="3.75" customHeight="1"/>
    <row r="5" spans="1:15" ht="18.75" customHeight="1">
      <c r="A5" s="4" t="s">
        <v>2</v>
      </c>
      <c r="B5" s="5" t="s">
        <v>3</v>
      </c>
      <c r="C5" s="6" t="s">
        <v>45</v>
      </c>
      <c r="D5" s="7" t="s">
        <v>46</v>
      </c>
      <c r="E5" s="8"/>
      <c r="F5" s="9"/>
      <c r="G5" s="7" t="s">
        <v>47</v>
      </c>
      <c r="H5" s="8"/>
      <c r="I5" s="9"/>
      <c r="J5" s="7" t="s">
        <v>48</v>
      </c>
      <c r="K5" s="8"/>
      <c r="L5" s="9"/>
      <c r="M5" s="7" t="s">
        <v>49</v>
      </c>
      <c r="N5" s="8"/>
      <c r="O5" s="9"/>
    </row>
    <row r="6" spans="1:15" ht="18.75" customHeight="1">
      <c r="A6" s="10"/>
      <c r="B6" s="11"/>
      <c r="C6" s="12"/>
      <c r="D6" s="13" t="s">
        <v>50</v>
      </c>
      <c r="E6" s="14" t="s">
        <v>51</v>
      </c>
      <c r="F6" s="15" t="s">
        <v>52</v>
      </c>
      <c r="G6" s="13" t="s">
        <v>50</v>
      </c>
      <c r="H6" s="14" t="s">
        <v>51</v>
      </c>
      <c r="I6" s="15" t="s">
        <v>52</v>
      </c>
      <c r="J6" s="13" t="s">
        <v>50</v>
      </c>
      <c r="K6" s="14" t="s">
        <v>51</v>
      </c>
      <c r="L6" s="15" t="s">
        <v>52</v>
      </c>
      <c r="M6" s="13" t="s">
        <v>50</v>
      </c>
      <c r="N6" s="14" t="s">
        <v>51</v>
      </c>
      <c r="O6" s="15" t="s">
        <v>52</v>
      </c>
    </row>
    <row r="7" spans="1:15" ht="16.5" customHeight="1">
      <c r="A7" s="16" t="s">
        <v>22</v>
      </c>
      <c r="B7" s="17"/>
      <c r="C7" s="18">
        <f>SUM(C8:C22)</f>
        <v>20235</v>
      </c>
      <c r="D7" s="41">
        <f>SUM(D8:D22)</f>
        <v>20235</v>
      </c>
      <c r="E7" s="20">
        <f>ROUND(D7/C7,4)</f>
        <v>1</v>
      </c>
      <c r="F7" s="21" t="s">
        <v>53</v>
      </c>
      <c r="G7" s="41">
        <f>SUM(G8:G22)</f>
        <v>20137.1</v>
      </c>
      <c r="H7" s="20">
        <f>ROUND(G7/C7,4)</f>
        <v>0.9952</v>
      </c>
      <c r="I7" s="21" t="s">
        <v>53</v>
      </c>
      <c r="J7" s="41">
        <f>SUM(J8:J22)</f>
        <v>20137.1</v>
      </c>
      <c r="K7" s="20">
        <f>ROUND(J7/C7,4)</f>
        <v>0.9952</v>
      </c>
      <c r="L7" s="21" t="s">
        <v>53</v>
      </c>
      <c r="M7" s="41">
        <f>SUM(M8:M22)</f>
        <v>19885.43</v>
      </c>
      <c r="N7" s="20">
        <f>ROUND(M7/C7,4)</f>
        <v>0.9827</v>
      </c>
      <c r="O7" s="21" t="s">
        <v>53</v>
      </c>
    </row>
    <row r="8" spans="1:15" ht="15.75" customHeight="1">
      <c r="A8" s="22" t="s">
        <v>54</v>
      </c>
      <c r="B8" s="49" t="s">
        <v>23</v>
      </c>
      <c r="C8" s="50">
        <v>1386</v>
      </c>
      <c r="D8" s="52">
        <v>1386</v>
      </c>
      <c r="E8" s="45">
        <v>1</v>
      </c>
      <c r="F8" s="46">
        <v>1</v>
      </c>
      <c r="G8" s="52">
        <v>1386</v>
      </c>
      <c r="H8" s="45">
        <v>1</v>
      </c>
      <c r="I8" s="46">
        <v>1</v>
      </c>
      <c r="J8" s="52">
        <v>1386</v>
      </c>
      <c r="K8" s="45">
        <v>1</v>
      </c>
      <c r="L8" s="46">
        <v>1</v>
      </c>
      <c r="M8" s="52">
        <v>1386</v>
      </c>
      <c r="N8" s="45">
        <v>1</v>
      </c>
      <c r="O8" s="46">
        <v>1</v>
      </c>
    </row>
    <row r="9" spans="1:15" ht="15.75" customHeight="1">
      <c r="A9" s="22" t="s">
        <v>55</v>
      </c>
      <c r="B9" s="49" t="s">
        <v>35</v>
      </c>
      <c r="C9" s="50">
        <v>722</v>
      </c>
      <c r="D9" s="52">
        <v>722</v>
      </c>
      <c r="E9" s="45">
        <v>1</v>
      </c>
      <c r="F9" s="46">
        <v>1</v>
      </c>
      <c r="G9" s="52">
        <v>722</v>
      </c>
      <c r="H9" s="45">
        <v>1</v>
      </c>
      <c r="I9" s="46">
        <v>1</v>
      </c>
      <c r="J9" s="52">
        <v>722</v>
      </c>
      <c r="K9" s="45">
        <v>1</v>
      </c>
      <c r="L9" s="46">
        <v>1</v>
      </c>
      <c r="M9" s="53">
        <v>722</v>
      </c>
      <c r="N9" s="45">
        <v>1</v>
      </c>
      <c r="O9" s="46">
        <v>1</v>
      </c>
    </row>
    <row r="10" spans="1:15" ht="15.75" customHeight="1">
      <c r="A10" s="22" t="s">
        <v>56</v>
      </c>
      <c r="B10" s="49" t="s">
        <v>24</v>
      </c>
      <c r="C10" s="50">
        <v>300</v>
      </c>
      <c r="D10" s="52">
        <v>300</v>
      </c>
      <c r="E10" s="45">
        <v>1</v>
      </c>
      <c r="F10" s="46">
        <v>1</v>
      </c>
      <c r="G10" s="52">
        <v>300</v>
      </c>
      <c r="H10" s="45">
        <v>1</v>
      </c>
      <c r="I10" s="46">
        <v>1</v>
      </c>
      <c r="J10" s="52">
        <v>300</v>
      </c>
      <c r="K10" s="45">
        <v>1</v>
      </c>
      <c r="L10" s="46">
        <v>1</v>
      </c>
      <c r="M10" s="53">
        <v>300</v>
      </c>
      <c r="N10" s="45">
        <v>1</v>
      </c>
      <c r="O10" s="46">
        <v>1</v>
      </c>
    </row>
    <row r="11" spans="1:15" ht="15.75" customHeight="1">
      <c r="A11" s="22" t="s">
        <v>57</v>
      </c>
      <c r="B11" s="49" t="s">
        <v>31</v>
      </c>
      <c r="C11" s="50">
        <v>1915</v>
      </c>
      <c r="D11" s="52">
        <v>1915</v>
      </c>
      <c r="E11" s="45">
        <v>1</v>
      </c>
      <c r="F11" s="46">
        <v>1</v>
      </c>
      <c r="G11" s="52">
        <v>1915</v>
      </c>
      <c r="H11" s="45">
        <v>1</v>
      </c>
      <c r="I11" s="46">
        <v>1</v>
      </c>
      <c r="J11" s="52">
        <v>1915</v>
      </c>
      <c r="K11" s="45">
        <v>1</v>
      </c>
      <c r="L11" s="46">
        <v>1</v>
      </c>
      <c r="M11" s="52">
        <v>1915</v>
      </c>
      <c r="N11" s="45">
        <v>1</v>
      </c>
      <c r="O11" s="46">
        <v>1</v>
      </c>
    </row>
    <row r="12" spans="1:15" ht="15.75" customHeight="1">
      <c r="A12" s="22" t="s">
        <v>58</v>
      </c>
      <c r="B12" s="49" t="s">
        <v>37</v>
      </c>
      <c r="C12" s="50">
        <v>1388</v>
      </c>
      <c r="D12" s="52">
        <v>1388</v>
      </c>
      <c r="E12" s="45">
        <v>1</v>
      </c>
      <c r="F12" s="46">
        <v>1</v>
      </c>
      <c r="G12" s="52">
        <v>1388</v>
      </c>
      <c r="H12" s="45">
        <v>1</v>
      </c>
      <c r="I12" s="46">
        <v>1</v>
      </c>
      <c r="J12" s="52">
        <v>1388</v>
      </c>
      <c r="K12" s="45">
        <v>1</v>
      </c>
      <c r="L12" s="46">
        <v>1</v>
      </c>
      <c r="M12" s="52">
        <v>1388</v>
      </c>
      <c r="N12" s="45">
        <v>1</v>
      </c>
      <c r="O12" s="46">
        <v>1</v>
      </c>
    </row>
    <row r="13" spans="1:15" ht="15.75" customHeight="1">
      <c r="A13" s="22" t="s">
        <v>59</v>
      </c>
      <c r="B13" s="49" t="s">
        <v>26</v>
      </c>
      <c r="C13" s="50">
        <v>315</v>
      </c>
      <c r="D13" s="52">
        <v>315</v>
      </c>
      <c r="E13" s="45">
        <v>1</v>
      </c>
      <c r="F13" s="46">
        <v>1</v>
      </c>
      <c r="G13" s="52">
        <v>315</v>
      </c>
      <c r="H13" s="45">
        <v>1</v>
      </c>
      <c r="I13" s="46">
        <v>1</v>
      </c>
      <c r="J13" s="52">
        <v>315</v>
      </c>
      <c r="K13" s="45">
        <v>1</v>
      </c>
      <c r="L13" s="46">
        <v>1</v>
      </c>
      <c r="M13" s="53">
        <v>315</v>
      </c>
      <c r="N13" s="45">
        <v>1</v>
      </c>
      <c r="O13" s="46">
        <v>1</v>
      </c>
    </row>
    <row r="14" spans="1:15" ht="15.75" customHeight="1">
      <c r="A14" s="22" t="s">
        <v>60</v>
      </c>
      <c r="B14" s="49" t="s">
        <v>30</v>
      </c>
      <c r="C14" s="50">
        <v>2142</v>
      </c>
      <c r="D14" s="52">
        <v>2142</v>
      </c>
      <c r="E14" s="45">
        <v>1</v>
      </c>
      <c r="F14" s="46">
        <v>1</v>
      </c>
      <c r="G14" s="52">
        <v>2142</v>
      </c>
      <c r="H14" s="45">
        <v>1</v>
      </c>
      <c r="I14" s="46">
        <v>1</v>
      </c>
      <c r="J14" s="52">
        <v>2142</v>
      </c>
      <c r="K14" s="45">
        <v>1</v>
      </c>
      <c r="L14" s="46">
        <v>1</v>
      </c>
      <c r="M14" s="52">
        <v>2142</v>
      </c>
      <c r="N14" s="45">
        <v>1</v>
      </c>
      <c r="O14" s="46">
        <v>1</v>
      </c>
    </row>
    <row r="15" spans="1:15" ht="15.75" customHeight="1">
      <c r="A15" s="22" t="s">
        <v>61</v>
      </c>
      <c r="B15" s="49" t="s">
        <v>32</v>
      </c>
      <c r="C15" s="50">
        <v>3486</v>
      </c>
      <c r="D15" s="52">
        <v>3486</v>
      </c>
      <c r="E15" s="45">
        <v>1</v>
      </c>
      <c r="F15" s="46">
        <v>1</v>
      </c>
      <c r="G15" s="52">
        <v>3486</v>
      </c>
      <c r="H15" s="45">
        <v>1</v>
      </c>
      <c r="I15" s="46">
        <v>1</v>
      </c>
      <c r="J15" s="52">
        <v>3486</v>
      </c>
      <c r="K15" s="45">
        <v>1</v>
      </c>
      <c r="L15" s="46">
        <v>1</v>
      </c>
      <c r="M15" s="52">
        <v>3486</v>
      </c>
      <c r="N15" s="45">
        <v>1</v>
      </c>
      <c r="O15" s="46">
        <v>1</v>
      </c>
    </row>
    <row r="16" spans="1:15" ht="15.75" customHeight="1">
      <c r="A16" s="22" t="s">
        <v>62</v>
      </c>
      <c r="B16" s="49" t="s">
        <v>34</v>
      </c>
      <c r="C16" s="50">
        <v>444</v>
      </c>
      <c r="D16" s="52">
        <v>444</v>
      </c>
      <c r="E16" s="45">
        <v>1</v>
      </c>
      <c r="F16" s="46">
        <v>1</v>
      </c>
      <c r="G16" s="52">
        <v>444</v>
      </c>
      <c r="H16" s="45">
        <v>1</v>
      </c>
      <c r="I16" s="46">
        <v>1</v>
      </c>
      <c r="J16" s="52">
        <v>444</v>
      </c>
      <c r="K16" s="45">
        <v>1</v>
      </c>
      <c r="L16" s="46">
        <v>1</v>
      </c>
      <c r="M16" s="52">
        <v>444</v>
      </c>
      <c r="N16" s="45">
        <v>1</v>
      </c>
      <c r="O16" s="46">
        <v>1</v>
      </c>
    </row>
    <row r="17" spans="1:15" ht="15.75" customHeight="1">
      <c r="A17" s="22" t="s">
        <v>63</v>
      </c>
      <c r="B17" s="49" t="s">
        <v>33</v>
      </c>
      <c r="C17" s="50">
        <v>1245</v>
      </c>
      <c r="D17" s="52">
        <v>1245</v>
      </c>
      <c r="E17" s="45">
        <v>1</v>
      </c>
      <c r="F17" s="46">
        <v>1</v>
      </c>
      <c r="G17" s="52">
        <v>1245</v>
      </c>
      <c r="H17" s="45">
        <v>1</v>
      </c>
      <c r="I17" s="46">
        <v>1</v>
      </c>
      <c r="J17" s="52">
        <v>1245</v>
      </c>
      <c r="K17" s="45">
        <v>1</v>
      </c>
      <c r="L17" s="46">
        <v>1</v>
      </c>
      <c r="M17" s="52">
        <v>1245</v>
      </c>
      <c r="N17" s="45">
        <v>1</v>
      </c>
      <c r="O17" s="46">
        <v>1</v>
      </c>
    </row>
    <row r="18" spans="1:15" ht="15.75" customHeight="1">
      <c r="A18" s="22" t="s">
        <v>64</v>
      </c>
      <c r="B18" s="49" t="s">
        <v>27</v>
      </c>
      <c r="C18" s="50">
        <v>536</v>
      </c>
      <c r="D18" s="52">
        <v>536</v>
      </c>
      <c r="E18" s="45">
        <v>1</v>
      </c>
      <c r="F18" s="46">
        <v>1</v>
      </c>
      <c r="G18" s="52">
        <v>536</v>
      </c>
      <c r="H18" s="45">
        <v>1</v>
      </c>
      <c r="I18" s="46">
        <v>1</v>
      </c>
      <c r="J18" s="52">
        <v>536</v>
      </c>
      <c r="K18" s="45">
        <v>1</v>
      </c>
      <c r="L18" s="46">
        <v>1</v>
      </c>
      <c r="M18" s="53">
        <v>536</v>
      </c>
      <c r="N18" s="45">
        <v>1</v>
      </c>
      <c r="O18" s="46">
        <v>1</v>
      </c>
    </row>
    <row r="19" spans="1:15" ht="15.75" customHeight="1">
      <c r="A19" s="22" t="s">
        <v>65</v>
      </c>
      <c r="B19" s="49" t="s">
        <v>38</v>
      </c>
      <c r="C19" s="50">
        <v>352</v>
      </c>
      <c r="D19" s="52">
        <v>352</v>
      </c>
      <c r="E19" s="45">
        <v>1</v>
      </c>
      <c r="F19" s="46">
        <v>1</v>
      </c>
      <c r="G19" s="52">
        <v>352</v>
      </c>
      <c r="H19" s="45">
        <v>1</v>
      </c>
      <c r="I19" s="46">
        <v>1</v>
      </c>
      <c r="J19" s="52">
        <v>352</v>
      </c>
      <c r="K19" s="45">
        <v>1</v>
      </c>
      <c r="L19" s="46">
        <v>1</v>
      </c>
      <c r="M19" s="53">
        <v>352</v>
      </c>
      <c r="N19" s="45">
        <v>1</v>
      </c>
      <c r="O19" s="46">
        <v>1</v>
      </c>
    </row>
    <row r="20" spans="1:15" ht="15.75" customHeight="1">
      <c r="A20" s="22" t="s">
        <v>66</v>
      </c>
      <c r="B20" s="49" t="s">
        <v>29</v>
      </c>
      <c r="C20" s="50">
        <v>170</v>
      </c>
      <c r="D20" s="52">
        <v>170</v>
      </c>
      <c r="E20" s="45">
        <v>1</v>
      </c>
      <c r="F20" s="46">
        <v>1</v>
      </c>
      <c r="G20" s="52">
        <v>170</v>
      </c>
      <c r="H20" s="45">
        <v>1</v>
      </c>
      <c r="I20" s="46">
        <v>1</v>
      </c>
      <c r="J20" s="52">
        <v>170</v>
      </c>
      <c r="K20" s="45">
        <v>1</v>
      </c>
      <c r="L20" s="46">
        <v>1</v>
      </c>
      <c r="M20" s="53">
        <v>170</v>
      </c>
      <c r="N20" s="45">
        <v>1</v>
      </c>
      <c r="O20" s="46">
        <v>1</v>
      </c>
    </row>
    <row r="21" spans="1:15" ht="15.75" customHeight="1">
      <c r="A21" s="22" t="s">
        <v>67</v>
      </c>
      <c r="B21" s="49" t="s">
        <v>25</v>
      </c>
      <c r="C21" s="50">
        <v>4455</v>
      </c>
      <c r="D21" s="52">
        <v>4455</v>
      </c>
      <c r="E21" s="45">
        <v>1</v>
      </c>
      <c r="F21" s="46">
        <v>1</v>
      </c>
      <c r="G21" s="52">
        <v>4455</v>
      </c>
      <c r="H21" s="45">
        <v>1</v>
      </c>
      <c r="I21" s="46">
        <v>1</v>
      </c>
      <c r="J21" s="52">
        <v>4455</v>
      </c>
      <c r="K21" s="45">
        <v>1</v>
      </c>
      <c r="L21" s="46">
        <v>1</v>
      </c>
      <c r="M21" s="52">
        <v>4203.33</v>
      </c>
      <c r="N21" s="45">
        <v>0.9435</v>
      </c>
      <c r="O21" s="46">
        <v>14</v>
      </c>
    </row>
    <row r="22" spans="1:15" ht="15.75" customHeight="1">
      <c r="A22" s="31" t="s">
        <v>68</v>
      </c>
      <c r="B22" s="49" t="s">
        <v>36</v>
      </c>
      <c r="C22" s="50">
        <v>1379</v>
      </c>
      <c r="D22" s="52">
        <v>1379</v>
      </c>
      <c r="E22" s="45">
        <v>1</v>
      </c>
      <c r="F22" s="46">
        <v>1</v>
      </c>
      <c r="G22" s="52">
        <v>1281.1</v>
      </c>
      <c r="H22" s="45">
        <v>0.929</v>
      </c>
      <c r="I22" s="46">
        <v>15</v>
      </c>
      <c r="J22" s="52">
        <v>1281.1</v>
      </c>
      <c r="K22" s="45">
        <v>0.929</v>
      </c>
      <c r="L22" s="46">
        <v>15</v>
      </c>
      <c r="M22" s="52">
        <v>1281.1</v>
      </c>
      <c r="N22" s="45">
        <v>0.929</v>
      </c>
      <c r="O22" s="46">
        <v>15</v>
      </c>
    </row>
    <row r="23" spans="1:15" ht="94.5" customHeight="1">
      <c r="A23" s="38" t="s">
        <v>69</v>
      </c>
      <c r="B23" s="38"/>
      <c r="C23" s="38"/>
      <c r="D23" s="38"/>
      <c r="E23" s="38"/>
      <c r="F23" s="38"/>
      <c r="G23" s="38"/>
      <c r="H23" s="38"/>
      <c r="I23" s="38"/>
      <c r="J23" s="38"/>
      <c r="K23" s="38"/>
      <c r="L23" s="38"/>
      <c r="M23" s="38"/>
      <c r="N23" s="38"/>
      <c r="O23" s="38"/>
    </row>
  </sheetData>
  <sheetProtection/>
  <mergeCells count="11">
    <mergeCell ref="A1:B1"/>
    <mergeCell ref="A2:O2"/>
    <mergeCell ref="D5:F5"/>
    <mergeCell ref="G5:I5"/>
    <mergeCell ref="J5:L5"/>
    <mergeCell ref="M5:O5"/>
    <mergeCell ref="A7:B7"/>
    <mergeCell ref="A23:O23"/>
    <mergeCell ref="A5:A6"/>
    <mergeCell ref="B5:B6"/>
    <mergeCell ref="C5:C6"/>
  </mergeCells>
  <printOptions horizontalCentered="1"/>
  <pageMargins left="0.39375" right="0.39375" top="0.5902777777777778" bottom="0.47152777777777777" header="0.3138888888888889" footer="0.3138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O19"/>
  <sheetViews>
    <sheetView zoomScaleSheetLayoutView="100" workbookViewId="0" topLeftCell="A1">
      <selection activeCell="M8" sqref="M8"/>
    </sheetView>
  </sheetViews>
  <sheetFormatPr defaultColWidth="9.00390625" defaultRowHeight="14.25" customHeight="1"/>
  <cols>
    <col min="1" max="1" width="6.875" style="0" customWidth="1"/>
    <col min="2" max="2" width="7.50390625" style="0" customWidth="1"/>
    <col min="3" max="3" width="8.375" style="0" customWidth="1"/>
    <col min="4" max="4" width="11.50390625" style="0" customWidth="1"/>
    <col min="5" max="5" width="9.25390625" style="0" bestFit="1" customWidth="1"/>
    <col min="6" max="6" width="6.875" style="0" customWidth="1"/>
    <col min="7" max="7" width="11.00390625" style="0" customWidth="1"/>
    <col min="9" max="9" width="6.875" style="0" customWidth="1"/>
    <col min="10" max="10" width="11.25390625" style="0" customWidth="1"/>
    <col min="12" max="12" width="6.875" style="0" customWidth="1"/>
    <col min="13" max="13" width="11.25390625" style="0" customWidth="1"/>
    <col min="15" max="15" width="7.625" style="0" customWidth="1"/>
  </cols>
  <sheetData>
    <row r="1" spans="1:15" ht="18.75">
      <c r="A1" s="2" t="s">
        <v>70</v>
      </c>
      <c r="B1" s="2"/>
      <c r="C1" s="1"/>
      <c r="D1" s="1"/>
      <c r="E1" s="1"/>
      <c r="F1" s="1"/>
      <c r="G1" s="1"/>
      <c r="H1" s="1"/>
      <c r="I1" s="1"/>
      <c r="J1" s="1"/>
      <c r="K1" s="1"/>
      <c r="L1" s="1"/>
      <c r="M1" s="1"/>
      <c r="N1" s="1"/>
      <c r="O1" s="1"/>
    </row>
    <row r="2" spans="1:15" ht="27">
      <c r="A2" s="3" t="s">
        <v>71</v>
      </c>
      <c r="B2" s="3"/>
      <c r="C2" s="3"/>
      <c r="D2" s="3"/>
      <c r="E2" s="3"/>
      <c r="F2" s="3"/>
      <c r="G2" s="3"/>
      <c r="H2" s="3"/>
      <c r="I2" s="3"/>
      <c r="J2" s="3"/>
      <c r="K2" s="3"/>
      <c r="L2" s="3"/>
      <c r="M2" s="3"/>
      <c r="N2" s="3"/>
      <c r="O2" s="3"/>
    </row>
    <row r="3" spans="1:15" ht="20.25" customHeight="1">
      <c r="A3" s="40"/>
      <c r="B3" s="40"/>
      <c r="C3" s="40"/>
      <c r="D3" s="40"/>
      <c r="E3" s="40"/>
      <c r="F3" s="40"/>
      <c r="G3" s="40"/>
      <c r="H3" s="40"/>
      <c r="I3" s="40"/>
      <c r="J3" s="40" t="s">
        <v>43</v>
      </c>
      <c r="K3" s="40"/>
      <c r="L3" s="40"/>
      <c r="M3" s="51" t="s">
        <v>44</v>
      </c>
      <c r="N3" s="40"/>
      <c r="O3" s="40"/>
    </row>
    <row r="4" spans="1:15" ht="6" customHeight="1">
      <c r="A4" s="1"/>
      <c r="B4" s="1"/>
      <c r="C4" s="1"/>
      <c r="D4" s="1"/>
      <c r="E4" s="1"/>
      <c r="F4" s="1"/>
      <c r="G4" s="1"/>
      <c r="H4" s="1"/>
      <c r="I4" s="1"/>
      <c r="J4" s="1"/>
      <c r="K4" s="1"/>
      <c r="L4" s="1"/>
      <c r="M4" s="1"/>
      <c r="N4" s="1"/>
      <c r="O4" s="1"/>
    </row>
    <row r="5" spans="1:15" ht="15">
      <c r="A5" s="4" t="s">
        <v>2</v>
      </c>
      <c r="B5" s="5" t="s">
        <v>3</v>
      </c>
      <c r="C5" s="6" t="s">
        <v>45</v>
      </c>
      <c r="D5" s="7" t="s">
        <v>46</v>
      </c>
      <c r="E5" s="8"/>
      <c r="F5" s="9"/>
      <c r="G5" s="7" t="s">
        <v>47</v>
      </c>
      <c r="H5" s="8"/>
      <c r="I5" s="9"/>
      <c r="J5" s="7" t="s">
        <v>48</v>
      </c>
      <c r="K5" s="8"/>
      <c r="L5" s="9"/>
      <c r="M5" s="7" t="s">
        <v>49</v>
      </c>
      <c r="N5" s="8"/>
      <c r="O5" s="9"/>
    </row>
    <row r="6" spans="1:15" ht="14.25">
      <c r="A6" s="10"/>
      <c r="B6" s="11"/>
      <c r="C6" s="12"/>
      <c r="D6" s="13" t="s">
        <v>50</v>
      </c>
      <c r="E6" s="14" t="s">
        <v>51</v>
      </c>
      <c r="F6" s="15" t="s">
        <v>52</v>
      </c>
      <c r="G6" s="13" t="s">
        <v>50</v>
      </c>
      <c r="H6" s="14" t="s">
        <v>51</v>
      </c>
      <c r="I6" s="15" t="s">
        <v>52</v>
      </c>
      <c r="J6" s="13" t="s">
        <v>50</v>
      </c>
      <c r="K6" s="14" t="s">
        <v>51</v>
      </c>
      <c r="L6" s="15" t="s">
        <v>52</v>
      </c>
      <c r="M6" s="13" t="s">
        <v>50</v>
      </c>
      <c r="N6" s="14" t="s">
        <v>51</v>
      </c>
      <c r="O6" s="15" t="s">
        <v>52</v>
      </c>
    </row>
    <row r="7" spans="1:15" ht="17.25" customHeight="1">
      <c r="A7" s="16" t="s">
        <v>22</v>
      </c>
      <c r="B7" s="17"/>
      <c r="C7" s="18">
        <f>SUM(C8:C18)</f>
        <v>17121</v>
      </c>
      <c r="D7" s="41">
        <f>SUM(D8:D18)</f>
        <v>16376.619999999999</v>
      </c>
      <c r="E7" s="20">
        <f>ROUND(D7/C7,4)</f>
        <v>0.9565</v>
      </c>
      <c r="F7" s="21" t="s">
        <v>53</v>
      </c>
      <c r="G7" s="41">
        <f>SUM(G8:G18)</f>
        <v>16376.619999999999</v>
      </c>
      <c r="H7" s="20">
        <f>ROUND(G7/C7,4)</f>
        <v>0.9565</v>
      </c>
      <c r="I7" s="21" t="s">
        <v>53</v>
      </c>
      <c r="J7" s="41">
        <f>SUM(J8:J18)</f>
        <v>15651.851999999999</v>
      </c>
      <c r="K7" s="20">
        <f>ROUND(J7/C7,4)</f>
        <v>0.9142</v>
      </c>
      <c r="L7" s="21" t="s">
        <v>53</v>
      </c>
      <c r="M7" s="41">
        <f>SUM(M8:M18)</f>
        <v>12751.982</v>
      </c>
      <c r="N7" s="20">
        <f>ROUND(M7/C7,4)</f>
        <v>0.7448</v>
      </c>
      <c r="O7" s="21" t="s">
        <v>53</v>
      </c>
    </row>
    <row r="8" spans="1:15" ht="17.25" customHeight="1">
      <c r="A8" s="22" t="s">
        <v>54</v>
      </c>
      <c r="B8" s="42" t="s">
        <v>23</v>
      </c>
      <c r="C8" s="43">
        <v>1127</v>
      </c>
      <c r="D8" s="44">
        <v>1127</v>
      </c>
      <c r="E8" s="45">
        <v>1</v>
      </c>
      <c r="F8" s="46">
        <v>1</v>
      </c>
      <c r="G8" s="44">
        <v>1127</v>
      </c>
      <c r="H8" s="45">
        <v>1</v>
      </c>
      <c r="I8" s="46">
        <v>1</v>
      </c>
      <c r="J8" s="44">
        <v>1127</v>
      </c>
      <c r="K8" s="45">
        <v>1</v>
      </c>
      <c r="L8" s="46">
        <v>1</v>
      </c>
      <c r="M8" s="44">
        <v>1127</v>
      </c>
      <c r="N8" s="45">
        <v>1</v>
      </c>
      <c r="O8" s="46">
        <v>1</v>
      </c>
    </row>
    <row r="9" spans="1:15" ht="17.25" customHeight="1">
      <c r="A9" s="22" t="s">
        <v>55</v>
      </c>
      <c r="B9" s="47" t="s">
        <v>24</v>
      </c>
      <c r="C9" s="48">
        <v>747</v>
      </c>
      <c r="D9" s="44">
        <v>747</v>
      </c>
      <c r="E9" s="45">
        <v>1</v>
      </c>
      <c r="F9" s="46">
        <v>1</v>
      </c>
      <c r="G9" s="44">
        <v>747</v>
      </c>
      <c r="H9" s="45">
        <v>1</v>
      </c>
      <c r="I9" s="46">
        <v>1</v>
      </c>
      <c r="J9" s="44">
        <v>747</v>
      </c>
      <c r="K9" s="45">
        <v>1</v>
      </c>
      <c r="L9" s="46">
        <v>1</v>
      </c>
      <c r="M9" s="44">
        <v>747</v>
      </c>
      <c r="N9" s="45">
        <v>1</v>
      </c>
      <c r="O9" s="46">
        <v>1</v>
      </c>
    </row>
    <row r="10" spans="1:15" ht="17.25" customHeight="1">
      <c r="A10" s="22" t="s">
        <v>56</v>
      </c>
      <c r="B10" s="42" t="s">
        <v>36</v>
      </c>
      <c r="C10" s="43">
        <v>600</v>
      </c>
      <c r="D10" s="44">
        <v>600</v>
      </c>
      <c r="E10" s="45">
        <v>1</v>
      </c>
      <c r="F10" s="46">
        <v>1</v>
      </c>
      <c r="G10" s="44">
        <v>600</v>
      </c>
      <c r="H10" s="45">
        <v>1</v>
      </c>
      <c r="I10" s="46">
        <v>1</v>
      </c>
      <c r="J10" s="44">
        <v>600</v>
      </c>
      <c r="K10" s="45">
        <v>1</v>
      </c>
      <c r="L10" s="46">
        <v>1</v>
      </c>
      <c r="M10" s="44">
        <v>600</v>
      </c>
      <c r="N10" s="45">
        <v>1</v>
      </c>
      <c r="O10" s="46">
        <v>1</v>
      </c>
    </row>
    <row r="11" spans="1:15" ht="17.25" customHeight="1">
      <c r="A11" s="22" t="s">
        <v>57</v>
      </c>
      <c r="B11" s="47" t="s">
        <v>37</v>
      </c>
      <c r="C11" s="48">
        <v>2152</v>
      </c>
      <c r="D11" s="44">
        <v>2152</v>
      </c>
      <c r="E11" s="45">
        <v>1</v>
      </c>
      <c r="F11" s="46">
        <v>1</v>
      </c>
      <c r="G11" s="44">
        <v>2152</v>
      </c>
      <c r="H11" s="45">
        <v>1</v>
      </c>
      <c r="I11" s="46">
        <v>1</v>
      </c>
      <c r="J11" s="44">
        <v>2152</v>
      </c>
      <c r="K11" s="45">
        <v>1</v>
      </c>
      <c r="L11" s="46">
        <v>1</v>
      </c>
      <c r="M11" s="44">
        <v>2152</v>
      </c>
      <c r="N11" s="45">
        <v>1</v>
      </c>
      <c r="O11" s="46">
        <v>1</v>
      </c>
    </row>
    <row r="12" spans="1:15" ht="17.25" customHeight="1">
      <c r="A12" s="22" t="s">
        <v>58</v>
      </c>
      <c r="B12" s="42" t="s">
        <v>26</v>
      </c>
      <c r="C12" s="43">
        <v>250</v>
      </c>
      <c r="D12" s="44">
        <v>250</v>
      </c>
      <c r="E12" s="45">
        <v>1</v>
      </c>
      <c r="F12" s="46">
        <v>1</v>
      </c>
      <c r="G12" s="44">
        <v>250</v>
      </c>
      <c r="H12" s="45">
        <v>1</v>
      </c>
      <c r="I12" s="46">
        <v>1</v>
      </c>
      <c r="J12" s="44">
        <v>250</v>
      </c>
      <c r="K12" s="45">
        <v>1</v>
      </c>
      <c r="L12" s="46">
        <v>1</v>
      </c>
      <c r="M12" s="44">
        <v>250</v>
      </c>
      <c r="N12" s="45">
        <v>1</v>
      </c>
      <c r="O12" s="46">
        <v>1</v>
      </c>
    </row>
    <row r="13" spans="1:15" ht="17.25" customHeight="1">
      <c r="A13" s="22" t="s">
        <v>59</v>
      </c>
      <c r="B13" s="42" t="s">
        <v>33</v>
      </c>
      <c r="C13" s="43">
        <v>709</v>
      </c>
      <c r="D13" s="44">
        <v>709</v>
      </c>
      <c r="E13" s="45">
        <v>1</v>
      </c>
      <c r="F13" s="46">
        <v>1</v>
      </c>
      <c r="G13" s="44">
        <v>709</v>
      </c>
      <c r="H13" s="45">
        <v>1</v>
      </c>
      <c r="I13" s="46">
        <v>1</v>
      </c>
      <c r="J13" s="44">
        <v>709</v>
      </c>
      <c r="K13" s="45">
        <v>1</v>
      </c>
      <c r="L13" s="46">
        <v>1</v>
      </c>
      <c r="M13" s="44">
        <v>709</v>
      </c>
      <c r="N13" s="45">
        <v>1</v>
      </c>
      <c r="O13" s="46">
        <v>1</v>
      </c>
    </row>
    <row r="14" spans="1:15" ht="17.25" customHeight="1">
      <c r="A14" s="22" t="s">
        <v>60</v>
      </c>
      <c r="B14" s="42" t="s">
        <v>27</v>
      </c>
      <c r="C14" s="43">
        <v>984</v>
      </c>
      <c r="D14" s="44">
        <v>984</v>
      </c>
      <c r="E14" s="45">
        <v>1</v>
      </c>
      <c r="F14" s="46">
        <v>1</v>
      </c>
      <c r="G14" s="44">
        <v>984</v>
      </c>
      <c r="H14" s="45">
        <v>1</v>
      </c>
      <c r="I14" s="46">
        <v>1</v>
      </c>
      <c r="J14" s="44">
        <v>984</v>
      </c>
      <c r="K14" s="45">
        <v>1</v>
      </c>
      <c r="L14" s="46">
        <v>1</v>
      </c>
      <c r="M14" s="44">
        <v>984</v>
      </c>
      <c r="N14" s="45">
        <v>1</v>
      </c>
      <c r="O14" s="46">
        <v>1</v>
      </c>
    </row>
    <row r="15" spans="1:15" ht="17.25" customHeight="1">
      <c r="A15" s="22" t="s">
        <v>61</v>
      </c>
      <c r="B15" s="42" t="s">
        <v>28</v>
      </c>
      <c r="C15" s="43">
        <v>1118</v>
      </c>
      <c r="D15" s="44">
        <v>1118</v>
      </c>
      <c r="E15" s="45">
        <v>1</v>
      </c>
      <c r="F15" s="46">
        <v>1</v>
      </c>
      <c r="G15" s="44">
        <v>1118</v>
      </c>
      <c r="H15" s="45">
        <v>1</v>
      </c>
      <c r="I15" s="46">
        <v>1</v>
      </c>
      <c r="J15" s="44">
        <v>1118</v>
      </c>
      <c r="K15" s="45">
        <v>1</v>
      </c>
      <c r="L15" s="46">
        <v>1</v>
      </c>
      <c r="M15" s="44">
        <v>1118</v>
      </c>
      <c r="N15" s="45">
        <v>1</v>
      </c>
      <c r="O15" s="46">
        <v>1</v>
      </c>
    </row>
    <row r="16" spans="1:15" ht="17.25" customHeight="1">
      <c r="A16" s="22" t="s">
        <v>62</v>
      </c>
      <c r="B16" s="42" t="s">
        <v>35</v>
      </c>
      <c r="C16" s="43">
        <v>885</v>
      </c>
      <c r="D16" s="44">
        <v>885</v>
      </c>
      <c r="E16" s="45">
        <v>1</v>
      </c>
      <c r="F16" s="46">
        <v>1</v>
      </c>
      <c r="G16" s="44">
        <v>885</v>
      </c>
      <c r="H16" s="45">
        <v>1</v>
      </c>
      <c r="I16" s="46">
        <v>1</v>
      </c>
      <c r="J16" s="44">
        <v>748.732</v>
      </c>
      <c r="K16" s="45">
        <v>0.846</v>
      </c>
      <c r="L16" s="46">
        <v>10</v>
      </c>
      <c r="M16" s="44">
        <v>748.732</v>
      </c>
      <c r="N16" s="45">
        <v>0.846</v>
      </c>
      <c r="O16" s="46">
        <v>9</v>
      </c>
    </row>
    <row r="17" spans="1:15" ht="17.25" customHeight="1">
      <c r="A17" s="22" t="s">
        <v>63</v>
      </c>
      <c r="B17" s="49" t="s">
        <v>25</v>
      </c>
      <c r="C17" s="50">
        <v>5798</v>
      </c>
      <c r="D17" s="44">
        <v>5053.62</v>
      </c>
      <c r="E17" s="45">
        <v>0.8716</v>
      </c>
      <c r="F17" s="46">
        <v>11</v>
      </c>
      <c r="G17" s="44">
        <v>5053.62</v>
      </c>
      <c r="H17" s="45">
        <v>0.8716</v>
      </c>
      <c r="I17" s="46">
        <v>11</v>
      </c>
      <c r="J17" s="44">
        <v>5053.62</v>
      </c>
      <c r="K17" s="45">
        <v>0.8716</v>
      </c>
      <c r="L17" s="46">
        <v>9</v>
      </c>
      <c r="M17" s="44">
        <v>4316.25</v>
      </c>
      <c r="N17" s="45">
        <v>0.7444</v>
      </c>
      <c r="O17" s="46">
        <v>10</v>
      </c>
    </row>
    <row r="18" spans="1:15" ht="17.25" customHeight="1">
      <c r="A18" s="22" t="s">
        <v>64</v>
      </c>
      <c r="B18" s="47" t="s">
        <v>34</v>
      </c>
      <c r="C18" s="48">
        <v>2751</v>
      </c>
      <c r="D18" s="44">
        <v>2751</v>
      </c>
      <c r="E18" s="45">
        <v>1</v>
      </c>
      <c r="F18" s="46">
        <v>1</v>
      </c>
      <c r="G18" s="44">
        <v>2751</v>
      </c>
      <c r="H18" s="45">
        <v>1</v>
      </c>
      <c r="I18" s="46">
        <v>1</v>
      </c>
      <c r="J18" s="44">
        <v>2162.5</v>
      </c>
      <c r="K18" s="45">
        <v>0.7861</v>
      </c>
      <c r="L18" s="46">
        <v>11</v>
      </c>
      <c r="M18" s="44">
        <v>0</v>
      </c>
      <c r="N18" s="45">
        <v>0</v>
      </c>
      <c r="O18" s="46">
        <v>11</v>
      </c>
    </row>
    <row r="19" spans="1:15" ht="88.5" customHeight="1">
      <c r="A19" s="38" t="s">
        <v>69</v>
      </c>
      <c r="B19" s="38"/>
      <c r="C19" s="38"/>
      <c r="D19" s="38"/>
      <c r="E19" s="38"/>
      <c r="F19" s="38"/>
      <c r="G19" s="38"/>
      <c r="H19" s="38"/>
      <c r="I19" s="38"/>
      <c r="J19" s="38"/>
      <c r="K19" s="38"/>
      <c r="L19" s="38"/>
      <c r="M19" s="38"/>
      <c r="N19" s="38"/>
      <c r="O19" s="38"/>
    </row>
  </sheetData>
  <sheetProtection/>
  <mergeCells count="11">
    <mergeCell ref="A1:B1"/>
    <mergeCell ref="A2:O2"/>
    <mergeCell ref="D5:F5"/>
    <mergeCell ref="G5:I5"/>
    <mergeCell ref="J5:L5"/>
    <mergeCell ref="M5:O5"/>
    <mergeCell ref="A7:B7"/>
    <mergeCell ref="A19:O19"/>
    <mergeCell ref="A5:A6"/>
    <mergeCell ref="B5:B6"/>
    <mergeCell ref="C5:C6"/>
  </mergeCells>
  <printOptions horizontalCentered="1"/>
  <pageMargins left="0.39305555555555555" right="0.39305555555555555" top="0.7479166666666667" bottom="0.7479166666666667" header="0.3145833333333333" footer="0.314583333333333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26"/>
  <sheetViews>
    <sheetView zoomScaleSheetLayoutView="100" workbookViewId="0" topLeftCell="A1">
      <selection activeCell="B5" sqref="B5:B6"/>
    </sheetView>
  </sheetViews>
  <sheetFormatPr defaultColWidth="9.00390625" defaultRowHeight="14.25" customHeight="1"/>
  <cols>
    <col min="1" max="1" width="7.25390625" style="1" customWidth="1"/>
    <col min="2" max="2" width="7.75390625" style="1" customWidth="1"/>
    <col min="3" max="3" width="7.875" style="1" customWidth="1"/>
    <col min="4" max="4" width="11.875" style="1" customWidth="1"/>
    <col min="5" max="5" width="9.50390625" style="1" customWidth="1"/>
    <col min="6" max="6" width="5.75390625" style="1" customWidth="1"/>
    <col min="7" max="7" width="10.625" style="1" customWidth="1"/>
    <col min="8" max="8" width="9.125" style="1" customWidth="1"/>
    <col min="9" max="9" width="5.625" style="1" customWidth="1"/>
    <col min="10" max="10" width="10.625" style="1" customWidth="1"/>
    <col min="11" max="11" width="9.25390625" style="1" customWidth="1"/>
    <col min="12" max="12" width="6.625" style="1" customWidth="1"/>
    <col min="13" max="13" width="10.625" style="1" customWidth="1"/>
    <col min="14" max="14" width="9.25390625" style="1" customWidth="1"/>
    <col min="15" max="15" width="7.125" style="1" customWidth="1"/>
    <col min="16" max="16384" width="9.00390625" style="1" customWidth="1"/>
  </cols>
  <sheetData>
    <row r="1" spans="1:2" ht="18.75">
      <c r="A1" s="2" t="s">
        <v>72</v>
      </c>
      <c r="B1" s="2"/>
    </row>
    <row r="2" spans="1:15" ht="33.75" customHeight="1">
      <c r="A2" s="3" t="s">
        <v>73</v>
      </c>
      <c r="B2" s="3"/>
      <c r="C2" s="3"/>
      <c r="D2" s="3"/>
      <c r="E2" s="3"/>
      <c r="F2" s="3"/>
      <c r="G2" s="3"/>
      <c r="H2" s="3"/>
      <c r="I2" s="3"/>
      <c r="J2" s="3"/>
      <c r="K2" s="3"/>
      <c r="L2" s="3"/>
      <c r="M2" s="3"/>
      <c r="N2" s="3"/>
      <c r="O2" s="3"/>
    </row>
    <row r="3" spans="10:13" ht="14.25">
      <c r="J3" s="1" t="s">
        <v>43</v>
      </c>
      <c r="M3" s="39" t="s">
        <v>74</v>
      </c>
    </row>
    <row r="4" ht="3.75" customHeight="1"/>
    <row r="5" spans="1:15" ht="18.75" customHeight="1">
      <c r="A5" s="4" t="s">
        <v>2</v>
      </c>
      <c r="B5" s="5" t="s">
        <v>3</v>
      </c>
      <c r="C5" s="6" t="s">
        <v>45</v>
      </c>
      <c r="D5" s="7" t="s">
        <v>46</v>
      </c>
      <c r="E5" s="8"/>
      <c r="F5" s="9"/>
      <c r="G5" s="7" t="s">
        <v>47</v>
      </c>
      <c r="H5" s="8"/>
      <c r="I5" s="9"/>
      <c r="J5" s="7" t="s">
        <v>48</v>
      </c>
      <c r="K5" s="8"/>
      <c r="L5" s="9"/>
      <c r="M5" s="7" t="s">
        <v>49</v>
      </c>
      <c r="N5" s="8"/>
      <c r="O5" s="9"/>
    </row>
    <row r="6" spans="1:15" ht="18.75" customHeight="1">
      <c r="A6" s="10"/>
      <c r="B6" s="11"/>
      <c r="C6" s="12"/>
      <c r="D6" s="13" t="s">
        <v>50</v>
      </c>
      <c r="E6" s="14" t="s">
        <v>51</v>
      </c>
      <c r="F6" s="15" t="s">
        <v>52</v>
      </c>
      <c r="G6" s="13" t="s">
        <v>50</v>
      </c>
      <c r="H6" s="14" t="s">
        <v>51</v>
      </c>
      <c r="I6" s="15" t="s">
        <v>52</v>
      </c>
      <c r="J6" s="13" t="s">
        <v>50</v>
      </c>
      <c r="K6" s="14" t="s">
        <v>51</v>
      </c>
      <c r="L6" s="15" t="s">
        <v>52</v>
      </c>
      <c r="M6" s="13" t="s">
        <v>50</v>
      </c>
      <c r="N6" s="14" t="s">
        <v>51</v>
      </c>
      <c r="O6" s="15" t="s">
        <v>52</v>
      </c>
    </row>
    <row r="7" spans="1:15" ht="16.5" customHeight="1">
      <c r="A7" s="16" t="s">
        <v>22</v>
      </c>
      <c r="B7" s="17"/>
      <c r="C7" s="18">
        <f>SUM(C8:C25)</f>
        <v>81852</v>
      </c>
      <c r="D7" s="19">
        <f>SUM(D8:D25)</f>
        <v>80666</v>
      </c>
      <c r="E7" s="20">
        <f aca="true" t="shared" si="0" ref="E7:E25">ROUND(D7/C7,4)</f>
        <v>0.9855</v>
      </c>
      <c r="F7" s="21" t="s">
        <v>53</v>
      </c>
      <c r="G7" s="19">
        <f>SUM(G8:G25)</f>
        <v>76085.09</v>
      </c>
      <c r="H7" s="20">
        <f aca="true" t="shared" si="1" ref="H7:H25">ROUND(G7/C7,4)</f>
        <v>0.9295</v>
      </c>
      <c r="I7" s="21" t="s">
        <v>53</v>
      </c>
      <c r="J7" s="19">
        <f>SUM(J8:J25)</f>
        <v>72714.83</v>
      </c>
      <c r="K7" s="20">
        <f aca="true" t="shared" si="2" ref="K7:K25">ROUND(J7/C7,4)</f>
        <v>0.8884</v>
      </c>
      <c r="L7" s="21" t="s">
        <v>53</v>
      </c>
      <c r="M7" s="19">
        <f>SUM(M8:M25)</f>
        <v>71819.899</v>
      </c>
      <c r="N7" s="20">
        <f aca="true" t="shared" si="3" ref="N7:N25">ROUND(M7/C7,4)</f>
        <v>0.8774</v>
      </c>
      <c r="O7" s="21" t="s">
        <v>53</v>
      </c>
    </row>
    <row r="8" spans="1:15" ht="15.75" customHeight="1">
      <c r="A8" s="22" t="s">
        <v>54</v>
      </c>
      <c r="B8" s="23" t="s">
        <v>24</v>
      </c>
      <c r="C8" s="24">
        <v>2020</v>
      </c>
      <c r="D8" s="25">
        <v>2020</v>
      </c>
      <c r="E8" s="26">
        <f t="shared" si="0"/>
        <v>1</v>
      </c>
      <c r="F8" s="27">
        <f aca="true" t="shared" si="4" ref="F8:F25">RANK(E8,$E$8:$E$27)</f>
        <v>1</v>
      </c>
      <c r="G8" s="25">
        <v>2020</v>
      </c>
      <c r="H8" s="26">
        <f t="shared" si="1"/>
        <v>1</v>
      </c>
      <c r="I8" s="27">
        <f aca="true" t="shared" si="5" ref="I8:I25">RANK(H8,$H$8:$H$27)</f>
        <v>1</v>
      </c>
      <c r="J8" s="25">
        <v>2020</v>
      </c>
      <c r="K8" s="26">
        <f t="shared" si="2"/>
        <v>1</v>
      </c>
      <c r="L8" s="27">
        <f aca="true" t="shared" si="6" ref="L8:L25">RANK(K8,$K$8:$K$27)</f>
        <v>1</v>
      </c>
      <c r="M8" s="25">
        <v>2020</v>
      </c>
      <c r="N8" s="26">
        <f t="shared" si="3"/>
        <v>1</v>
      </c>
      <c r="O8" s="27">
        <f aca="true" t="shared" si="7" ref="O8:O25">RANK(N8,$N$8:$N$27)</f>
        <v>1</v>
      </c>
    </row>
    <row r="9" spans="1:15" ht="15.75" customHeight="1">
      <c r="A9" s="22" t="s">
        <v>55</v>
      </c>
      <c r="B9" s="23" t="s">
        <v>26</v>
      </c>
      <c r="C9" s="24">
        <v>8125</v>
      </c>
      <c r="D9" s="25">
        <v>8125</v>
      </c>
      <c r="E9" s="26">
        <f t="shared" si="0"/>
        <v>1</v>
      </c>
      <c r="F9" s="27">
        <f t="shared" si="4"/>
        <v>1</v>
      </c>
      <c r="G9" s="25">
        <v>8125</v>
      </c>
      <c r="H9" s="26">
        <f t="shared" si="1"/>
        <v>1</v>
      </c>
      <c r="I9" s="27">
        <f t="shared" si="5"/>
        <v>1</v>
      </c>
      <c r="J9" s="25">
        <v>8125</v>
      </c>
      <c r="K9" s="26">
        <f t="shared" si="2"/>
        <v>1</v>
      </c>
      <c r="L9" s="27">
        <f t="shared" si="6"/>
        <v>1</v>
      </c>
      <c r="M9" s="25">
        <v>8125</v>
      </c>
      <c r="N9" s="26">
        <f t="shared" si="3"/>
        <v>1</v>
      </c>
      <c r="O9" s="27">
        <f t="shared" si="7"/>
        <v>1</v>
      </c>
    </row>
    <row r="10" spans="1:15" ht="15.75" customHeight="1">
      <c r="A10" s="22" t="s">
        <v>56</v>
      </c>
      <c r="B10" s="28" t="s">
        <v>30</v>
      </c>
      <c r="C10" s="29">
        <v>9849</v>
      </c>
      <c r="D10" s="25">
        <v>9849</v>
      </c>
      <c r="E10" s="26">
        <f t="shared" si="0"/>
        <v>1</v>
      </c>
      <c r="F10" s="27">
        <f t="shared" si="4"/>
        <v>1</v>
      </c>
      <c r="G10" s="25">
        <v>9849</v>
      </c>
      <c r="H10" s="26">
        <f t="shared" si="1"/>
        <v>1</v>
      </c>
      <c r="I10" s="27">
        <f t="shared" si="5"/>
        <v>1</v>
      </c>
      <c r="J10" s="25">
        <v>9849</v>
      </c>
      <c r="K10" s="26">
        <f t="shared" si="2"/>
        <v>1</v>
      </c>
      <c r="L10" s="27">
        <f t="shared" si="6"/>
        <v>1</v>
      </c>
      <c r="M10" s="25">
        <v>9849</v>
      </c>
      <c r="N10" s="26">
        <f t="shared" si="3"/>
        <v>1</v>
      </c>
      <c r="O10" s="27">
        <f t="shared" si="7"/>
        <v>1</v>
      </c>
    </row>
    <row r="11" spans="1:15" ht="15.75" customHeight="1">
      <c r="A11" s="22" t="s">
        <v>57</v>
      </c>
      <c r="B11" s="28" t="s">
        <v>75</v>
      </c>
      <c r="C11" s="29">
        <v>2006</v>
      </c>
      <c r="D11" s="25">
        <v>2006</v>
      </c>
      <c r="E11" s="26">
        <f t="shared" si="0"/>
        <v>1</v>
      </c>
      <c r="F11" s="27">
        <f t="shared" si="4"/>
        <v>1</v>
      </c>
      <c r="G11" s="25">
        <v>2006</v>
      </c>
      <c r="H11" s="26">
        <f t="shared" si="1"/>
        <v>1</v>
      </c>
      <c r="I11" s="27">
        <f t="shared" si="5"/>
        <v>1</v>
      </c>
      <c r="J11" s="25">
        <v>2006</v>
      </c>
      <c r="K11" s="26">
        <f t="shared" si="2"/>
        <v>1</v>
      </c>
      <c r="L11" s="27">
        <f t="shared" si="6"/>
        <v>1</v>
      </c>
      <c r="M11" s="25">
        <v>2006</v>
      </c>
      <c r="N11" s="26">
        <f t="shared" si="3"/>
        <v>1</v>
      </c>
      <c r="O11" s="27">
        <f t="shared" si="7"/>
        <v>1</v>
      </c>
    </row>
    <row r="12" spans="1:15" ht="15.75" customHeight="1">
      <c r="A12" s="22" t="s">
        <v>58</v>
      </c>
      <c r="B12" s="28" t="s">
        <v>34</v>
      </c>
      <c r="C12" s="29">
        <v>1540</v>
      </c>
      <c r="D12" s="25">
        <v>1540</v>
      </c>
      <c r="E12" s="26">
        <f t="shared" si="0"/>
        <v>1</v>
      </c>
      <c r="F12" s="27">
        <f t="shared" si="4"/>
        <v>1</v>
      </c>
      <c r="G12" s="25">
        <v>1540</v>
      </c>
      <c r="H12" s="26">
        <f t="shared" si="1"/>
        <v>1</v>
      </c>
      <c r="I12" s="27">
        <f t="shared" si="5"/>
        <v>1</v>
      </c>
      <c r="J12" s="25">
        <v>1540</v>
      </c>
      <c r="K12" s="26">
        <f t="shared" si="2"/>
        <v>1</v>
      </c>
      <c r="L12" s="27">
        <f t="shared" si="6"/>
        <v>1</v>
      </c>
      <c r="M12" s="25">
        <v>1540</v>
      </c>
      <c r="N12" s="26">
        <f t="shared" si="3"/>
        <v>1</v>
      </c>
      <c r="O12" s="27">
        <f t="shared" si="7"/>
        <v>1</v>
      </c>
    </row>
    <row r="13" spans="1:15" ht="15.75" customHeight="1">
      <c r="A13" s="22" t="s">
        <v>59</v>
      </c>
      <c r="B13" s="28" t="s">
        <v>27</v>
      </c>
      <c r="C13" s="29">
        <v>3159</v>
      </c>
      <c r="D13" s="25">
        <v>3159</v>
      </c>
      <c r="E13" s="26">
        <f t="shared" si="0"/>
        <v>1</v>
      </c>
      <c r="F13" s="27">
        <f t="shared" si="4"/>
        <v>1</v>
      </c>
      <c r="G13" s="25">
        <v>3159</v>
      </c>
      <c r="H13" s="26">
        <f t="shared" si="1"/>
        <v>1</v>
      </c>
      <c r="I13" s="27">
        <f t="shared" si="5"/>
        <v>1</v>
      </c>
      <c r="J13" s="25">
        <v>3159</v>
      </c>
      <c r="K13" s="26">
        <f t="shared" si="2"/>
        <v>1</v>
      </c>
      <c r="L13" s="27">
        <f t="shared" si="6"/>
        <v>1</v>
      </c>
      <c r="M13" s="25">
        <v>3159</v>
      </c>
      <c r="N13" s="26">
        <f t="shared" si="3"/>
        <v>1</v>
      </c>
      <c r="O13" s="27">
        <f t="shared" si="7"/>
        <v>1</v>
      </c>
    </row>
    <row r="14" spans="1:15" ht="15.75" customHeight="1">
      <c r="A14" s="22" t="s">
        <v>60</v>
      </c>
      <c r="B14" s="28" t="s">
        <v>38</v>
      </c>
      <c r="C14" s="29">
        <v>5820</v>
      </c>
      <c r="D14" s="25">
        <v>5820</v>
      </c>
      <c r="E14" s="26">
        <f t="shared" si="0"/>
        <v>1</v>
      </c>
      <c r="F14" s="27">
        <f t="shared" si="4"/>
        <v>1</v>
      </c>
      <c r="G14" s="25">
        <v>5820</v>
      </c>
      <c r="H14" s="26">
        <f t="shared" si="1"/>
        <v>1</v>
      </c>
      <c r="I14" s="27">
        <f t="shared" si="5"/>
        <v>1</v>
      </c>
      <c r="J14" s="25">
        <v>5820</v>
      </c>
      <c r="K14" s="26">
        <f t="shared" si="2"/>
        <v>1</v>
      </c>
      <c r="L14" s="27">
        <f t="shared" si="6"/>
        <v>1</v>
      </c>
      <c r="M14" s="25">
        <v>5820</v>
      </c>
      <c r="N14" s="26">
        <f t="shared" si="3"/>
        <v>1</v>
      </c>
      <c r="O14" s="27">
        <f t="shared" si="7"/>
        <v>1</v>
      </c>
    </row>
    <row r="15" spans="1:15" ht="15.75" customHeight="1">
      <c r="A15" s="22" t="s">
        <v>61</v>
      </c>
      <c r="B15" s="28" t="s">
        <v>28</v>
      </c>
      <c r="C15" s="29">
        <v>1286</v>
      </c>
      <c r="D15" s="25">
        <v>1286</v>
      </c>
      <c r="E15" s="26">
        <f t="shared" si="0"/>
        <v>1</v>
      </c>
      <c r="F15" s="27">
        <f t="shared" si="4"/>
        <v>1</v>
      </c>
      <c r="G15" s="25">
        <v>1286</v>
      </c>
      <c r="H15" s="26">
        <f t="shared" si="1"/>
        <v>1</v>
      </c>
      <c r="I15" s="27">
        <f t="shared" si="5"/>
        <v>1</v>
      </c>
      <c r="J15" s="25">
        <v>1286</v>
      </c>
      <c r="K15" s="26">
        <f t="shared" si="2"/>
        <v>1</v>
      </c>
      <c r="L15" s="27">
        <f t="shared" si="6"/>
        <v>1</v>
      </c>
      <c r="M15" s="25">
        <v>1286</v>
      </c>
      <c r="N15" s="26">
        <f t="shared" si="3"/>
        <v>1</v>
      </c>
      <c r="O15" s="27">
        <f t="shared" si="7"/>
        <v>1</v>
      </c>
    </row>
    <row r="16" spans="1:15" ht="15.75" customHeight="1">
      <c r="A16" s="22" t="s">
        <v>62</v>
      </c>
      <c r="B16" s="28" t="s">
        <v>76</v>
      </c>
      <c r="C16" s="29">
        <v>55</v>
      </c>
      <c r="D16" s="25">
        <v>55</v>
      </c>
      <c r="E16" s="26">
        <f t="shared" si="0"/>
        <v>1</v>
      </c>
      <c r="F16" s="27">
        <f t="shared" si="4"/>
        <v>1</v>
      </c>
      <c r="G16" s="25">
        <v>55</v>
      </c>
      <c r="H16" s="26">
        <f t="shared" si="1"/>
        <v>1</v>
      </c>
      <c r="I16" s="27">
        <f t="shared" si="5"/>
        <v>1</v>
      </c>
      <c r="J16" s="25">
        <v>55</v>
      </c>
      <c r="K16" s="26">
        <f t="shared" si="2"/>
        <v>1</v>
      </c>
      <c r="L16" s="27">
        <f t="shared" si="6"/>
        <v>1</v>
      </c>
      <c r="M16" s="25">
        <v>55</v>
      </c>
      <c r="N16" s="26">
        <f t="shared" si="3"/>
        <v>1</v>
      </c>
      <c r="O16" s="27">
        <f t="shared" si="7"/>
        <v>1</v>
      </c>
    </row>
    <row r="17" spans="1:15" ht="15.75" customHeight="1">
      <c r="A17" s="22" t="s">
        <v>63</v>
      </c>
      <c r="B17" s="23" t="s">
        <v>31</v>
      </c>
      <c r="C17" s="24">
        <v>6471</v>
      </c>
      <c r="D17" s="25">
        <v>6471</v>
      </c>
      <c r="E17" s="26">
        <f t="shared" si="0"/>
        <v>1</v>
      </c>
      <c r="F17" s="27">
        <f t="shared" si="4"/>
        <v>1</v>
      </c>
      <c r="G17" s="25">
        <v>6471</v>
      </c>
      <c r="H17" s="26">
        <f t="shared" si="1"/>
        <v>1</v>
      </c>
      <c r="I17" s="27">
        <f t="shared" si="5"/>
        <v>1</v>
      </c>
      <c r="J17" s="25">
        <v>6471</v>
      </c>
      <c r="K17" s="26">
        <f t="shared" si="2"/>
        <v>1</v>
      </c>
      <c r="L17" s="27">
        <f t="shared" si="6"/>
        <v>1</v>
      </c>
      <c r="M17" s="30">
        <v>6377.415</v>
      </c>
      <c r="N17" s="26">
        <f t="shared" si="3"/>
        <v>0.9855</v>
      </c>
      <c r="O17" s="27">
        <f t="shared" si="7"/>
        <v>10</v>
      </c>
    </row>
    <row r="18" spans="1:15" ht="15.75" customHeight="1">
      <c r="A18" s="22" t="s">
        <v>64</v>
      </c>
      <c r="B18" s="28" t="s">
        <v>29</v>
      </c>
      <c r="C18" s="29">
        <v>1872</v>
      </c>
      <c r="D18" s="25">
        <v>1872</v>
      </c>
      <c r="E18" s="26">
        <f t="shared" si="0"/>
        <v>1</v>
      </c>
      <c r="F18" s="27">
        <f t="shared" si="4"/>
        <v>1</v>
      </c>
      <c r="G18" s="25">
        <v>1872</v>
      </c>
      <c r="H18" s="26">
        <f t="shared" si="1"/>
        <v>1</v>
      </c>
      <c r="I18" s="27">
        <f t="shared" si="5"/>
        <v>1</v>
      </c>
      <c r="J18" s="30">
        <v>1702</v>
      </c>
      <c r="K18" s="26">
        <f t="shared" si="2"/>
        <v>0.9092</v>
      </c>
      <c r="L18" s="27">
        <f t="shared" si="6"/>
        <v>13</v>
      </c>
      <c r="M18" s="30">
        <v>1753</v>
      </c>
      <c r="N18" s="26">
        <f t="shared" si="3"/>
        <v>0.9364</v>
      </c>
      <c r="O18" s="27">
        <f t="shared" si="7"/>
        <v>11</v>
      </c>
    </row>
    <row r="19" spans="1:15" ht="15.75" customHeight="1">
      <c r="A19" s="22" t="s">
        <v>65</v>
      </c>
      <c r="B19" s="23" t="s">
        <v>37</v>
      </c>
      <c r="C19" s="24">
        <v>3925</v>
      </c>
      <c r="D19" s="25">
        <v>3925</v>
      </c>
      <c r="E19" s="26">
        <f t="shared" si="0"/>
        <v>1</v>
      </c>
      <c r="F19" s="27">
        <f t="shared" si="4"/>
        <v>1</v>
      </c>
      <c r="G19" s="25">
        <v>3925</v>
      </c>
      <c r="H19" s="26">
        <f t="shared" si="1"/>
        <v>1</v>
      </c>
      <c r="I19" s="27">
        <f t="shared" si="5"/>
        <v>1</v>
      </c>
      <c r="J19" s="25">
        <v>3925</v>
      </c>
      <c r="K19" s="26">
        <f t="shared" si="2"/>
        <v>1</v>
      </c>
      <c r="L19" s="27">
        <f t="shared" si="6"/>
        <v>1</v>
      </c>
      <c r="M19" s="30">
        <v>3646.2</v>
      </c>
      <c r="N19" s="26">
        <f t="shared" si="3"/>
        <v>0.929</v>
      </c>
      <c r="O19" s="27">
        <f t="shared" si="7"/>
        <v>12</v>
      </c>
    </row>
    <row r="20" spans="1:15" ht="15.75" customHeight="1">
      <c r="A20" s="22" t="s">
        <v>66</v>
      </c>
      <c r="B20" s="28" t="s">
        <v>35</v>
      </c>
      <c r="C20" s="29">
        <v>2507</v>
      </c>
      <c r="D20" s="25">
        <v>2507</v>
      </c>
      <c r="E20" s="26">
        <f t="shared" si="0"/>
        <v>1</v>
      </c>
      <c r="F20" s="27">
        <f t="shared" si="4"/>
        <v>1</v>
      </c>
      <c r="G20" s="30">
        <v>2507</v>
      </c>
      <c r="H20" s="26">
        <f t="shared" si="1"/>
        <v>1</v>
      </c>
      <c r="I20" s="27">
        <f t="shared" si="5"/>
        <v>1</v>
      </c>
      <c r="J20" s="30">
        <v>2382</v>
      </c>
      <c r="K20" s="26">
        <f t="shared" si="2"/>
        <v>0.9501</v>
      </c>
      <c r="L20" s="27">
        <f t="shared" si="6"/>
        <v>12</v>
      </c>
      <c r="M20" s="30">
        <v>2190.73</v>
      </c>
      <c r="N20" s="26">
        <f t="shared" si="3"/>
        <v>0.8738</v>
      </c>
      <c r="O20" s="27">
        <f t="shared" si="7"/>
        <v>13</v>
      </c>
    </row>
    <row r="21" spans="1:15" ht="15.75" customHeight="1">
      <c r="A21" s="22" t="s">
        <v>67</v>
      </c>
      <c r="B21" s="28" t="s">
        <v>33</v>
      </c>
      <c r="C21" s="29">
        <v>2844</v>
      </c>
      <c r="D21" s="30">
        <v>2470</v>
      </c>
      <c r="E21" s="26">
        <f t="shared" si="0"/>
        <v>0.8685</v>
      </c>
      <c r="F21" s="27">
        <f t="shared" si="4"/>
        <v>18</v>
      </c>
      <c r="G21" s="30">
        <v>2470</v>
      </c>
      <c r="H21" s="26">
        <f t="shared" si="1"/>
        <v>0.8685</v>
      </c>
      <c r="I21" s="27">
        <f t="shared" si="5"/>
        <v>16</v>
      </c>
      <c r="J21" s="30">
        <v>2470</v>
      </c>
      <c r="K21" s="26">
        <f t="shared" si="2"/>
        <v>0.8685</v>
      </c>
      <c r="L21" s="27">
        <f t="shared" si="6"/>
        <v>14</v>
      </c>
      <c r="M21" s="30">
        <v>2470</v>
      </c>
      <c r="N21" s="26">
        <f t="shared" si="3"/>
        <v>0.8685</v>
      </c>
      <c r="O21" s="27">
        <f t="shared" si="7"/>
        <v>14</v>
      </c>
    </row>
    <row r="22" spans="1:15" ht="15.75" customHeight="1">
      <c r="A22" s="22" t="s">
        <v>68</v>
      </c>
      <c r="B22" s="23" t="s">
        <v>36</v>
      </c>
      <c r="C22" s="24">
        <v>6735</v>
      </c>
      <c r="D22" s="25">
        <v>6735</v>
      </c>
      <c r="E22" s="26">
        <f t="shared" si="0"/>
        <v>1</v>
      </c>
      <c r="F22" s="27">
        <f t="shared" si="4"/>
        <v>1</v>
      </c>
      <c r="G22" s="30">
        <v>6060.98</v>
      </c>
      <c r="H22" s="26">
        <f t="shared" si="1"/>
        <v>0.8999</v>
      </c>
      <c r="I22" s="27">
        <f t="shared" si="5"/>
        <v>15</v>
      </c>
      <c r="J22" s="30">
        <v>5568.49</v>
      </c>
      <c r="K22" s="26">
        <f t="shared" si="2"/>
        <v>0.8268</v>
      </c>
      <c r="L22" s="27">
        <f t="shared" si="6"/>
        <v>15</v>
      </c>
      <c r="M22" s="30">
        <v>5567.07</v>
      </c>
      <c r="N22" s="26">
        <f t="shared" si="3"/>
        <v>0.8266</v>
      </c>
      <c r="O22" s="27">
        <f t="shared" si="7"/>
        <v>15</v>
      </c>
    </row>
    <row r="23" spans="1:15" ht="15.75" customHeight="1">
      <c r="A23" s="22" t="s">
        <v>77</v>
      </c>
      <c r="B23" s="28" t="s">
        <v>32</v>
      </c>
      <c r="C23" s="29">
        <v>8947</v>
      </c>
      <c r="D23" s="30">
        <v>8135</v>
      </c>
      <c r="E23" s="26">
        <f t="shared" si="0"/>
        <v>0.9092</v>
      </c>
      <c r="F23" s="27">
        <f t="shared" si="4"/>
        <v>17</v>
      </c>
      <c r="G23" s="30">
        <v>7171.49</v>
      </c>
      <c r="H23" s="26">
        <f t="shared" si="1"/>
        <v>0.8016</v>
      </c>
      <c r="I23" s="27">
        <f t="shared" si="5"/>
        <v>17</v>
      </c>
      <c r="J23" s="30">
        <v>6942.26</v>
      </c>
      <c r="K23" s="26">
        <f t="shared" si="2"/>
        <v>0.7759</v>
      </c>
      <c r="L23" s="27">
        <f t="shared" si="6"/>
        <v>16</v>
      </c>
      <c r="M23" s="30">
        <v>6942.26</v>
      </c>
      <c r="N23" s="26">
        <f t="shared" si="3"/>
        <v>0.7759</v>
      </c>
      <c r="O23" s="27">
        <f t="shared" si="7"/>
        <v>16</v>
      </c>
    </row>
    <row r="24" spans="1:15" ht="15.75" customHeight="1">
      <c r="A24" s="22" t="s">
        <v>78</v>
      </c>
      <c r="B24" s="28" t="s">
        <v>23</v>
      </c>
      <c r="C24" s="29">
        <v>3310</v>
      </c>
      <c r="D24" s="25">
        <v>3310</v>
      </c>
      <c r="E24" s="26">
        <f t="shared" si="0"/>
        <v>1</v>
      </c>
      <c r="F24" s="27">
        <f t="shared" si="4"/>
        <v>1</v>
      </c>
      <c r="G24" s="25">
        <v>3310</v>
      </c>
      <c r="H24" s="26">
        <f t="shared" si="1"/>
        <v>1</v>
      </c>
      <c r="I24" s="27">
        <f t="shared" si="5"/>
        <v>1</v>
      </c>
      <c r="J24" s="30">
        <v>2468.08</v>
      </c>
      <c r="K24" s="26">
        <f t="shared" si="2"/>
        <v>0.7456</v>
      </c>
      <c r="L24" s="27">
        <f t="shared" si="6"/>
        <v>17</v>
      </c>
      <c r="M24" s="30">
        <v>2087.224</v>
      </c>
      <c r="N24" s="26">
        <f t="shared" si="3"/>
        <v>0.6306</v>
      </c>
      <c r="O24" s="27">
        <f t="shared" si="7"/>
        <v>17</v>
      </c>
    </row>
    <row r="25" spans="1:15" ht="15.75" customHeight="1">
      <c r="A25" s="31" t="s">
        <v>78</v>
      </c>
      <c r="B25" s="32" t="s">
        <v>25</v>
      </c>
      <c r="C25" s="33">
        <v>11381</v>
      </c>
      <c r="D25" s="34">
        <v>11381</v>
      </c>
      <c r="E25" s="35">
        <f t="shared" si="0"/>
        <v>1</v>
      </c>
      <c r="F25" s="36">
        <f t="shared" si="4"/>
        <v>1</v>
      </c>
      <c r="G25" s="37">
        <v>8437.62</v>
      </c>
      <c r="H25" s="35">
        <f t="shared" si="1"/>
        <v>0.7414</v>
      </c>
      <c r="I25" s="36">
        <f t="shared" si="5"/>
        <v>18</v>
      </c>
      <c r="J25" s="37">
        <v>6926</v>
      </c>
      <c r="K25" s="35">
        <f t="shared" si="2"/>
        <v>0.6086</v>
      </c>
      <c r="L25" s="36">
        <f t="shared" si="6"/>
        <v>18</v>
      </c>
      <c r="M25" s="37">
        <v>6926</v>
      </c>
      <c r="N25" s="35">
        <f t="shared" si="3"/>
        <v>0.6086</v>
      </c>
      <c r="O25" s="36">
        <f t="shared" si="7"/>
        <v>18</v>
      </c>
    </row>
    <row r="26" spans="1:15" ht="94.5" customHeight="1">
      <c r="A26" s="38" t="s">
        <v>69</v>
      </c>
      <c r="B26" s="38"/>
      <c r="C26" s="38"/>
      <c r="D26" s="38"/>
      <c r="E26" s="38"/>
      <c r="F26" s="38"/>
      <c r="G26" s="38"/>
      <c r="H26" s="38"/>
      <c r="I26" s="38"/>
      <c r="J26" s="38"/>
      <c r="K26" s="38"/>
      <c r="L26" s="38"/>
      <c r="M26" s="38"/>
      <c r="N26" s="38"/>
      <c r="O26" s="38"/>
    </row>
  </sheetData>
  <sheetProtection/>
  <mergeCells count="11">
    <mergeCell ref="A1:B1"/>
    <mergeCell ref="A2:O2"/>
    <mergeCell ref="D5:F5"/>
    <mergeCell ref="G5:I5"/>
    <mergeCell ref="J5:L5"/>
    <mergeCell ref="M5:O5"/>
    <mergeCell ref="A7:B7"/>
    <mergeCell ref="A26:O26"/>
    <mergeCell ref="A5:A6"/>
    <mergeCell ref="B5:B6"/>
    <mergeCell ref="C5:C6"/>
  </mergeCells>
  <printOptions horizontalCentered="1"/>
  <pageMargins left="0.39375" right="0.39375" top="0.5902777777777778" bottom="0.47152777777777777" header="0.3138888888888889" footer="0.313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五十四</cp:lastModifiedBy>
  <cp:lastPrinted>2019-04-16T07:41:01Z</cp:lastPrinted>
  <dcterms:created xsi:type="dcterms:W3CDTF">2017-01-17T08:31:00Z</dcterms:created>
  <dcterms:modified xsi:type="dcterms:W3CDTF">2019-06-17T02:21:06Z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KSOReadingLayo">
    <vt:bool>true</vt:bool>
  </property>
</Properties>
</file>