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15" tabRatio="848" activeTab="8"/>
  </bookViews>
  <sheets>
    <sheet name="2017年(附件1)" sheetId="1" r:id="rId1"/>
    <sheet name="2018年(附件2)" sheetId="2" r:id="rId2"/>
    <sheet name="2019年(附件3)" sheetId="3" r:id="rId3"/>
    <sheet name="2014-2017" sheetId="4" state="hidden" r:id="rId4"/>
    <sheet name="2020年(附件4) " sheetId="5" r:id="rId5"/>
    <sheet name="2019年设备（附件5）" sheetId="6" r:id="rId6"/>
    <sheet name="2019年设备（附件6）" sheetId="7" r:id="rId7"/>
    <sheet name="2020年设备（附件7）" sheetId="8" r:id="rId8"/>
    <sheet name="2020年设备（附件8）" sheetId="9" r:id="rId9"/>
    <sheet name="2017-2020年未完工土建项目（附件9）" sheetId="10" r:id="rId10"/>
  </sheets>
  <definedNames>
    <definedName name="_xlnm.Print_Titles" localSheetId="9">'2017-2020年未完工土建项目（附件9）'!$3:$4</definedName>
  </definedNames>
  <calcPr fullCalcOnLoad="1"/>
</workbook>
</file>

<file path=xl/sharedStrings.xml><?xml version="1.0" encoding="utf-8"?>
<sst xmlns="http://schemas.openxmlformats.org/spreadsheetml/2006/main" count="1623" uniqueCount="450">
  <si>
    <t>附件1</t>
  </si>
  <si>
    <t>2017年“全面改薄”校舍及设施类中央及省级资金项目实施进展情况表（2020年12月中旬）</t>
  </si>
  <si>
    <t>序号</t>
  </si>
  <si>
    <t>市县</t>
  </si>
  <si>
    <t>批复情况</t>
  </si>
  <si>
    <t>进展情况</t>
  </si>
  <si>
    <t>开工、完工比例</t>
  </si>
  <si>
    <t>校舍类项目开工面积比例排名</t>
  </si>
  <si>
    <t>校舍类项目完工面积比例排名</t>
  </si>
  <si>
    <t>学校数</t>
  </si>
  <si>
    <t>项目数</t>
  </si>
  <si>
    <t>校舍建设面积</t>
  </si>
  <si>
    <t>在建项目个数</t>
  </si>
  <si>
    <t>完工项目个数</t>
  </si>
  <si>
    <t>未开工项目个数</t>
  </si>
  <si>
    <t>开工面积</t>
  </si>
  <si>
    <t>完工面积</t>
  </si>
  <si>
    <t>开工项目数比例</t>
  </si>
  <si>
    <t>完工项目数比例</t>
  </si>
  <si>
    <t>校舍类项目开工面积比例</t>
  </si>
  <si>
    <t>校舍类项目完工面积比例</t>
  </si>
  <si>
    <t>合计</t>
  </si>
  <si>
    <t>白沙</t>
  </si>
  <si>
    <t>保亭</t>
  </si>
  <si>
    <t>昌江</t>
  </si>
  <si>
    <t>澄迈</t>
  </si>
  <si>
    <t>儋州</t>
  </si>
  <si>
    <t>海口</t>
  </si>
  <si>
    <t>乐东</t>
  </si>
  <si>
    <t>琼海</t>
  </si>
  <si>
    <t>屯昌</t>
  </si>
  <si>
    <t>文昌</t>
  </si>
  <si>
    <t>五指山</t>
  </si>
  <si>
    <t>东方</t>
  </si>
  <si>
    <t>万宁</t>
  </si>
  <si>
    <t>临高</t>
  </si>
  <si>
    <t>定安</t>
  </si>
  <si>
    <t>琼中</t>
  </si>
  <si>
    <t>附件2</t>
  </si>
  <si>
    <t>2018年“全面改薄”校舍及设施类中央及省级资金项目实施进展情况表（2020年12月中旬）</t>
  </si>
  <si>
    <t>注：从2020年3月起，儋州、文昌、澄迈、临高等4市县2019年省级资金支持的全面改薄延续项目并入到2018年进展情况。</t>
  </si>
  <si>
    <t>附件3</t>
  </si>
  <si>
    <t>2019年“薄改与能力提升”校舍及设施类中央及省级资金项目实施进展情况表（2020年12月中旬）</t>
  </si>
  <si>
    <t>陵水</t>
  </si>
  <si>
    <t xml:space="preserve"> 附件10</t>
  </si>
  <si>
    <t>2014-2017年薄弱学校改造计划设备及图书购置类中央及省级资金项目实施进展情况表（2018年1月底）</t>
  </si>
  <si>
    <t>金额单位：万元</t>
  </si>
  <si>
    <t>统计日期：2018年2月2日</t>
  </si>
  <si>
    <t>资金批复额</t>
  </si>
  <si>
    <t>启动招标采购</t>
  </si>
  <si>
    <t>已签订合同</t>
  </si>
  <si>
    <t>设备到位</t>
  </si>
  <si>
    <t>完成支付金额</t>
  </si>
  <si>
    <t>金额</t>
  </si>
  <si>
    <t>占比</t>
  </si>
  <si>
    <t>排名</t>
  </si>
  <si>
    <t>全省</t>
  </si>
  <si>
    <t>-</t>
  </si>
  <si>
    <t>一</t>
  </si>
  <si>
    <t>二</t>
  </si>
  <si>
    <t>三</t>
  </si>
  <si>
    <t>四</t>
  </si>
  <si>
    <t>五</t>
  </si>
  <si>
    <t>六</t>
  </si>
  <si>
    <t>七</t>
  </si>
  <si>
    <t>八</t>
  </si>
  <si>
    <t>九</t>
  </si>
  <si>
    <t>洋浦</t>
  </si>
  <si>
    <t>十</t>
  </si>
  <si>
    <t>十一</t>
  </si>
  <si>
    <t>十二</t>
  </si>
  <si>
    <t>十三</t>
  </si>
  <si>
    <t>十四</t>
  </si>
  <si>
    <t>十五</t>
  </si>
  <si>
    <t>十六</t>
  </si>
  <si>
    <t>十七</t>
  </si>
  <si>
    <t>备注：
一、完成支付占比＝完成支付金额/资金批复额。
二、启动招标采购，指项目已公告招标文件，进入采购流程。启动招标采购占比＝启动招标采购金额/资金批复额。
三、已签订合同，指项目已与供货商签订合同，正在供货安装调试。签订合同占比=签订合同的金额/资金批复额。
四、设备到位，指项目已进行到供应商将设备配送安装到位，正验收或完成验收。设备到位占比＝设备到位金额/资金批复额。
五、排序第一关键词为“完成支付排名”，第二关键词为“设备到位排名”，第三关键词为“签订合同排名”，第四关键词为“启动招标采购排名”。</t>
  </si>
  <si>
    <t>附件4</t>
  </si>
  <si>
    <t>2020年“薄改与能力提升”校舍及设施类中央及省级资金项目实施进展情况表（2020年12月中旬）</t>
  </si>
  <si>
    <t>附件5</t>
  </si>
  <si>
    <t>2019年“薄改与能力提升”设备及图书购置类中央及省级资金项目整体
（含市县自行实施采购部分和“统招分签”的同步课堂部分）实施进展情况表(2020年12月中旬）</t>
  </si>
  <si>
    <t>统计日期：2020年11月20日</t>
  </si>
  <si>
    <t>市县自行采购</t>
  </si>
  <si>
    <t>同步
课堂</t>
  </si>
  <si>
    <t>三亚</t>
  </si>
  <si>
    <t>海口秀英</t>
  </si>
  <si>
    <t>海口美兰</t>
  </si>
  <si>
    <t>附件6</t>
  </si>
  <si>
    <t>2019年“薄改与能力提升”设备及图书购置类中央及省级资金项目
市县自行实施采购部分实施进展情况表(2020年12月中旬）</t>
  </si>
  <si>
    <t>市县自行采购资金批复额</t>
  </si>
  <si>
    <t>附件7</t>
  </si>
  <si>
    <t>2020年“薄改与能力提升”设备及图书购置类中央及省级资金项目整体
（含市县自行实施采购部分和“统招分签”的同步课堂部分）实施进展情况表(2020年12月中旬）</t>
  </si>
  <si>
    <t>海口琼山</t>
  </si>
  <si>
    <t>海口龙华</t>
  </si>
  <si>
    <t>十八</t>
  </si>
  <si>
    <t>十九</t>
  </si>
  <si>
    <t>二十</t>
  </si>
  <si>
    <t>二十一</t>
  </si>
  <si>
    <t>二十二</t>
  </si>
  <si>
    <t>附件8</t>
  </si>
  <si>
    <t>2020年“薄改与能力提升”设备及图书购置类中央及省级资金项目
市县自行实施采购部分实施进展情况表(2020年12月中旬）</t>
  </si>
  <si>
    <t>附件9</t>
  </si>
  <si>
    <t>“全面改薄”和“薄改与能力提升”未完工校舍及设施类项目形象进度统计表</t>
  </si>
  <si>
    <t>学校</t>
  </si>
  <si>
    <t>建设项目</t>
  </si>
  <si>
    <t>年度</t>
  </si>
  <si>
    <t>批次</t>
  </si>
  <si>
    <t>资金来源</t>
  </si>
  <si>
    <t>建设规模（㎡）</t>
  </si>
  <si>
    <t>已经落实资金（万元）</t>
  </si>
  <si>
    <t>已完成投资额（万元）</t>
  </si>
  <si>
    <t>工程形象进度（%）</t>
  </si>
  <si>
    <t>目前进展情况</t>
  </si>
  <si>
    <t>备注</t>
  </si>
  <si>
    <t>前期</t>
  </si>
  <si>
    <t>在建</t>
  </si>
  <si>
    <t>完工</t>
  </si>
  <si>
    <t>2017年“全面改薄”项目</t>
  </si>
  <si>
    <t>未开工项目</t>
  </si>
  <si>
    <t>琼中思源实验学校</t>
  </si>
  <si>
    <t>教学楼</t>
  </si>
  <si>
    <t>提前批</t>
  </si>
  <si>
    <t>中央</t>
  </si>
  <si>
    <t>原县第一小学项目调整到思源实验学校，已完成初步设计与概算报批</t>
  </si>
  <si>
    <t>因设计调整规划，项目投资额增大，市县配套缺口资金困难，目前已落实资金来源，正在开展招投标工作，预计2021年1月开工</t>
  </si>
  <si>
    <t>在建项目</t>
  </si>
  <si>
    <t>新伟学校</t>
  </si>
  <si>
    <t>学生宿舍</t>
  </si>
  <si>
    <t>装修收尾阶段</t>
  </si>
  <si>
    <t>计划2020年底完工</t>
  </si>
  <si>
    <t>2018年“全面改薄”项目</t>
  </si>
  <si>
    <t>加来师范附小</t>
  </si>
  <si>
    <t>体育场地</t>
  </si>
  <si>
    <t>2018</t>
  </si>
  <si>
    <t>省</t>
  </si>
  <si>
    <t>场地平整</t>
  </si>
  <si>
    <t>150米跑道、篮球场1个</t>
  </si>
  <si>
    <t>附属设施</t>
  </si>
  <si>
    <t>围墙、校道、硬化、排水、绿化</t>
  </si>
  <si>
    <t>加来中学</t>
  </si>
  <si>
    <t>主体结构完成</t>
  </si>
  <si>
    <t>临城镇德老小学</t>
  </si>
  <si>
    <t>200米跑道</t>
  </si>
  <si>
    <t>围墙、挡土墙、硬化、校道、绿化</t>
  </si>
  <si>
    <t>九所镇罗马小学</t>
  </si>
  <si>
    <t>教学教辅用房</t>
  </si>
  <si>
    <t>正准备砼浇注基础</t>
  </si>
  <si>
    <t>思源实验学校</t>
  </si>
  <si>
    <t>正在砌砖及水电预埋</t>
  </si>
  <si>
    <t xml:space="preserve">潭门镇草塘小学 </t>
  </si>
  <si>
    <t>第二批</t>
  </si>
  <si>
    <t>装修</t>
  </si>
  <si>
    <t>阳江镇上科小学</t>
  </si>
  <si>
    <t>万泉镇罗凌小学</t>
  </si>
  <si>
    <t>主体封顶</t>
  </si>
  <si>
    <t>东太学校</t>
  </si>
  <si>
    <t>综合楼</t>
  </si>
  <si>
    <t>新中南平小学多功能室</t>
  </si>
  <si>
    <t>多功能室</t>
  </si>
  <si>
    <t>长丰镇黄山小学多功能室</t>
  </si>
  <si>
    <t>屯城镇水口中心小学</t>
  </si>
  <si>
    <t>正在施工</t>
  </si>
  <si>
    <t>预计12月底完工</t>
  </si>
  <si>
    <t>体育场地建设</t>
  </si>
  <si>
    <t>2019年“薄改与能力提升”项目</t>
  </si>
  <si>
    <t>九所镇中心学校</t>
  </si>
  <si>
    <t>新建厕所</t>
  </si>
  <si>
    <t>薄改与能力提升</t>
  </si>
  <si>
    <t>已完成招投标，正在签订合同</t>
  </si>
  <si>
    <t>波莲中学</t>
  </si>
  <si>
    <t>新建教学综合楼</t>
  </si>
  <si>
    <t>初设已批复，正在办理规划许可证</t>
  </si>
  <si>
    <t>屯昌县红旗中学</t>
  </si>
  <si>
    <t>教学综合楼</t>
  </si>
  <si>
    <t>2019</t>
  </si>
  <si>
    <t>已完成预算评审，12月25日招投标</t>
  </si>
  <si>
    <t>阜龙中心学校</t>
  </si>
  <si>
    <t>城乡一体化</t>
  </si>
  <si>
    <t>已封顶，进入墙体砌砖及内外墙批档阶段</t>
  </si>
  <si>
    <t>移交城投代管</t>
  </si>
  <si>
    <t>白沙县七坊中学</t>
  </si>
  <si>
    <t>综合教</t>
  </si>
  <si>
    <t>白沙县细水中心</t>
  </si>
  <si>
    <t>已封顶，完成墙体砌砖及内外墙批档，进入涂料装修阶段</t>
  </si>
  <si>
    <t xml:space="preserve">特殊教育学校   </t>
  </si>
  <si>
    <t>教师周转房</t>
  </si>
  <si>
    <t>已做到第4层</t>
  </si>
  <si>
    <t xml:space="preserve">石浮中心学校   </t>
  </si>
  <si>
    <t>封顶</t>
  </si>
  <si>
    <t>2021年5月</t>
  </si>
  <si>
    <t>澄迈县大丰学校</t>
  </si>
  <si>
    <t>开工</t>
  </si>
  <si>
    <t>2022年3月</t>
  </si>
  <si>
    <t>澄迈县中兴中学</t>
  </si>
  <si>
    <t>椰林镇第二小学</t>
  </si>
  <si>
    <t>施工中</t>
  </si>
  <si>
    <t>莺歌海镇新一小学</t>
  </si>
  <si>
    <t>附属设施建设</t>
  </si>
  <si>
    <t>正在绿化施工</t>
  </si>
  <si>
    <t>彩砖、围墙、绿化给排水等</t>
  </si>
  <si>
    <t>乐东县黄流中学</t>
  </si>
  <si>
    <t>新建学生宿舍</t>
  </si>
  <si>
    <t>三层屋面浇筑完成</t>
  </si>
  <si>
    <t>运动场正在压实</t>
  </si>
  <si>
    <t>新建400米跑道运动场一个及篮球、排球、羽毛球场10个</t>
  </si>
  <si>
    <t>乐东县利国学校</t>
  </si>
  <si>
    <t>新建教辅用房</t>
  </si>
  <si>
    <t>已完成基础</t>
  </si>
  <si>
    <t>体育场地准备打垫层</t>
  </si>
  <si>
    <t>400米跑道运动场一个</t>
  </si>
  <si>
    <t>琼海市嘉积镇大坡小学</t>
  </si>
  <si>
    <t>新建教学楼</t>
  </si>
  <si>
    <t>装修收尾工程</t>
  </si>
  <si>
    <t>琼海市嘉积镇南堀小学</t>
  </si>
  <si>
    <t>新建校舍</t>
  </si>
  <si>
    <t>1、已完成地下室工程80%；
2、完成3号、6号楼三层楼板施工，5号楼完成二层楼板，4号楼完成基础工程，体育楼、阶梯教室完成基础工程。</t>
  </si>
  <si>
    <t>琼海市烟塘中学</t>
  </si>
  <si>
    <t>二层樑板钢筋绑扎</t>
  </si>
  <si>
    <t>琼海市会山镇东平小学</t>
  </si>
  <si>
    <t>文昌市蓬莱中学</t>
  </si>
  <si>
    <t>1、桩头破除；2、挡土墙绑扎钢筋，浇筑混凝土；工程量30%</t>
  </si>
  <si>
    <t>文昌市联东中学</t>
  </si>
  <si>
    <t>完成桩静压试验，基础开挖工程量15%</t>
  </si>
  <si>
    <t>文昌市第二小学</t>
  </si>
  <si>
    <t>一层模板安装完成85%完成总工程总量38%</t>
  </si>
  <si>
    <t>万城镇后田小学</t>
  </si>
  <si>
    <t>教学辅助用房</t>
  </si>
  <si>
    <t>屯昌县乌坡镇南东小学</t>
  </si>
  <si>
    <t>预计2021年5月完工</t>
  </si>
  <si>
    <t>屯昌县屯城镇大洞小学</t>
  </si>
  <si>
    <t>教学楼及门卫室</t>
  </si>
  <si>
    <t>屯昌县南吕镇鹿寨小学</t>
  </si>
  <si>
    <t>屯昌县南吕镇田寮小学</t>
  </si>
  <si>
    <t>屯昌县南吕镇龙楼小学</t>
  </si>
  <si>
    <t>运动场改造</t>
  </si>
  <si>
    <t>屯昌县南坤镇南山小学</t>
  </si>
  <si>
    <t>预计2021年6月完工</t>
  </si>
  <si>
    <t>龙门镇大效小学</t>
  </si>
  <si>
    <t>省级</t>
  </si>
  <si>
    <t>基础混凝土浇筑完成</t>
  </si>
  <si>
    <t>预计2021年1月完工</t>
  </si>
  <si>
    <t>富文镇中心学校</t>
  </si>
  <si>
    <t>教师周转宿舍</t>
  </si>
  <si>
    <t>基础回填</t>
  </si>
  <si>
    <t>坡寨学校</t>
  </si>
  <si>
    <t>四层梁板绑扎</t>
  </si>
  <si>
    <t>龙门镇红锋小学</t>
  </si>
  <si>
    <t>屋面模板安装</t>
  </si>
  <si>
    <t>龙湖镇中心学校</t>
  </si>
  <si>
    <t>四层柱子验收</t>
  </si>
  <si>
    <t>儋州市两院小学</t>
  </si>
  <si>
    <t>食堂</t>
  </si>
  <si>
    <t xml:space="preserve">第六中学 </t>
  </si>
  <si>
    <t xml:space="preserve">西庆和平小学 </t>
  </si>
  <si>
    <t>儋州市白马井中学</t>
  </si>
  <si>
    <t>多文学校</t>
  </si>
  <si>
    <t>入场开工</t>
  </si>
  <si>
    <t>新盈镇新盈中心小学</t>
  </si>
  <si>
    <t>和舍中心学校</t>
  </si>
  <si>
    <t>2020年“薄改与能力提升”项目</t>
  </si>
  <si>
    <t xml:space="preserve"> 未开工项目</t>
  </si>
  <si>
    <t>海口市龙华小学</t>
  </si>
  <si>
    <t>教学综合楼（城南校区）</t>
  </si>
  <si>
    <t>正进行前期规划审查</t>
  </si>
  <si>
    <t>保城镇中心学校</t>
  </si>
  <si>
    <t>已完成初步设计及概算评审，已启动EPC招标工作</t>
  </si>
  <si>
    <t>拟建教学综合楼建筑面积3801平方米，框架主体5层</t>
  </si>
  <si>
    <t>校门1座，校道1000平方米，校园硬化2000平方米，校园绿化1000平方米</t>
  </si>
  <si>
    <t>保亭县新政镇初级中学</t>
  </si>
  <si>
    <t>拟建教师周转宿舍1960平方米，框架4层、3层</t>
  </si>
  <si>
    <t>挡土墙450立方米，校道800平方米，校园硬化1000平方米，给排水200米，校园绿化667平方米</t>
  </si>
  <si>
    <t>定安县第四小学</t>
  </si>
  <si>
    <t>规划许可审批，预计12月份开工</t>
  </si>
  <si>
    <t>预计12月份开工</t>
  </si>
  <si>
    <t>运动场150米、篮球馆1个、排球馆1个、羽毛球馆1个</t>
  </si>
  <si>
    <t>围墙99㎡、校道250㎡、校园硬化850㎡、给排水160米、校园绿化200㎡</t>
  </si>
  <si>
    <t>校道300㎡、校园硬化500㎡、给排水200米、校园绿化1000㎡</t>
  </si>
  <si>
    <t>中原镇联光小学</t>
  </si>
  <si>
    <t>完成初步设计和概算编制</t>
  </si>
  <si>
    <t>学校土地证近段时间才能办妥，同时目前财政未安排资金拨付计划</t>
  </si>
  <si>
    <t>学生食堂</t>
  </si>
  <si>
    <t>嘉积镇万石小学</t>
  </si>
  <si>
    <t>发改以资金不闭合，直至近段时间才协调解决，且目前财政未安排资金拨付计划</t>
  </si>
  <si>
    <t>大路镇中心学校</t>
  </si>
  <si>
    <t>新建学生食堂</t>
  </si>
  <si>
    <t>潭门镇凤头小学</t>
  </si>
  <si>
    <t>新建教师周转宿舍</t>
  </si>
  <si>
    <t>嘉积镇椰子寨小学</t>
  </si>
  <si>
    <t>博鳌镇培兰小学</t>
  </si>
  <si>
    <t>博鳌镇北山小学</t>
  </si>
  <si>
    <t>琼中县长征学校</t>
  </si>
  <si>
    <t>教学楼1600㎡</t>
  </si>
  <si>
    <t>施工方案报批</t>
  </si>
  <si>
    <t>琼中县太平学校</t>
  </si>
  <si>
    <t>学生食堂180㎡</t>
  </si>
  <si>
    <t>拟调整</t>
  </si>
  <si>
    <t>学生食堂700㎡</t>
  </si>
  <si>
    <t xml:space="preserve"> 在建项目</t>
  </si>
  <si>
    <t>海口市琼山第十二小学</t>
  </si>
  <si>
    <t>100%</t>
  </si>
  <si>
    <t>完成初步竣工验收</t>
  </si>
  <si>
    <t>海南白驹学校椰海分校</t>
  </si>
  <si>
    <t>主体结构封顶</t>
  </si>
  <si>
    <t>海口市海联中学</t>
  </si>
  <si>
    <t>完成室内外装修75%</t>
  </si>
  <si>
    <t>海南省农垦直属第三小学</t>
  </si>
  <si>
    <t>已进入室内外装修</t>
  </si>
  <si>
    <t>海口市秀英区道堂小学</t>
  </si>
  <si>
    <t>运动场地建设</t>
  </si>
  <si>
    <t>2020年10月31日进场施工，已完成工程总量41%。</t>
  </si>
  <si>
    <t>海口市秀英区美安小学</t>
  </si>
  <si>
    <t>海口市丰南中学</t>
  </si>
  <si>
    <t>海口市秀英区永兴镇罗京第二小学</t>
  </si>
  <si>
    <t>海口市秀英区东苍小学</t>
  </si>
  <si>
    <t>1座校门（附带门卫室15.6㎡）、围墙维修加固400m</t>
  </si>
  <si>
    <t>海口市秀英区石山中心小学</t>
  </si>
  <si>
    <t>校园硬化1000㎡、校园绿化1000㎡、校园文化1项</t>
  </si>
  <si>
    <t>海口市秀英区用畔初级小学</t>
  </si>
  <si>
    <t>海口市秀英区东星小学</t>
  </si>
  <si>
    <t>硬化600</t>
  </si>
  <si>
    <t>海口市秀英区拔南小学</t>
  </si>
  <si>
    <t>新建围墙290m，附带门卫室15.6㎡</t>
  </si>
  <si>
    <t>海口市秀华小学</t>
  </si>
  <si>
    <t>围墙维修加固300m、校园硬化600㎡</t>
  </si>
  <si>
    <t>海口市永庄小学</t>
  </si>
  <si>
    <t>校园硬化500㎡</t>
  </si>
  <si>
    <t>海口市秀英区长德学校</t>
  </si>
  <si>
    <t>校园硬化750㎡</t>
  </si>
  <si>
    <t>海口市长流墟小学</t>
  </si>
  <si>
    <t>海口市大致坡镇中心小学</t>
  </si>
  <si>
    <t>正在进行三通一平的前期工作</t>
  </si>
  <si>
    <t>乌坡镇美华小学</t>
  </si>
  <si>
    <t>门卫室</t>
  </si>
  <si>
    <t>正在施工（预计20年12月完工）</t>
  </si>
  <si>
    <t>围墙114米，挡土墙200立方米，校园硬化550㎡，排水沟30米，校门1个</t>
  </si>
  <si>
    <t>南吕镇南吕中学</t>
  </si>
  <si>
    <t>围墙327米等</t>
  </si>
  <si>
    <t>新兴镇新兴中学</t>
  </si>
  <si>
    <t>围墙160米，挡土墙410立方米，校园硬化800米，水沟50米</t>
  </si>
  <si>
    <t xml:space="preserve">常州市武进区实验小学教育集团屯昌实验小学                                      </t>
  </si>
  <si>
    <t>校园硬化1200平方米，排水沟100米等附属设施</t>
  </si>
  <si>
    <t>乌坡镇乌坡中学</t>
  </si>
  <si>
    <t>围墙300米，挡土墙113立方米，校园硬化500㎡，校门1个</t>
  </si>
  <si>
    <t>番阳中心学校南打教学点</t>
  </si>
  <si>
    <t>2020</t>
  </si>
  <si>
    <t>排球场1个180㎡</t>
  </si>
  <si>
    <t>校园硬化400㎡、给排水130米</t>
  </si>
  <si>
    <t>东方市第二中学</t>
  </si>
  <si>
    <t>围墙抹灰</t>
  </si>
  <si>
    <t>预计完工时间2020年12月</t>
  </si>
  <si>
    <t>假草已铺设完毕，跑道硬化完成</t>
  </si>
  <si>
    <t>预计完工时间2021年3月</t>
  </si>
  <si>
    <t>东方市第七小学</t>
  </si>
  <si>
    <t>四层梁板西面浇筑、东面制模</t>
  </si>
  <si>
    <t>预计完工时间2021年8月</t>
  </si>
  <si>
    <t>东方市第一小学</t>
  </si>
  <si>
    <t>基槽开挖</t>
  </si>
  <si>
    <t>东方市港务中学</t>
  </si>
  <si>
    <t>运动场待综合楼建设后实施</t>
  </si>
  <si>
    <t>场地清表</t>
  </si>
  <si>
    <t>大路中学</t>
  </si>
  <si>
    <t>目前财政未安排资金拨付计划</t>
  </si>
  <si>
    <t>改造运动场300米</t>
  </si>
  <si>
    <t>完成跑道平整</t>
  </si>
  <si>
    <t>改造运动场300m</t>
  </si>
  <si>
    <t>九曲江中学</t>
  </si>
  <si>
    <t>改造运动场400m</t>
  </si>
  <si>
    <t>南俸学校</t>
  </si>
  <si>
    <t>龙江华侨中学</t>
  </si>
  <si>
    <t>长坡镇彬村山第一小学</t>
  </si>
  <si>
    <t>新建功能室</t>
  </si>
  <si>
    <t>完成基础工程</t>
  </si>
  <si>
    <t>潭门镇圣育小学</t>
  </si>
  <si>
    <t>基础土方回填</t>
  </si>
  <si>
    <t>儋州市八一金川第一小学</t>
  </si>
  <si>
    <t>儋州市西联红旗小学</t>
  </si>
  <si>
    <t>排球场1个，羽毛球场1个</t>
  </si>
  <si>
    <t>围墙25米、校园硬化240㎡、给排水200米、校园文化</t>
  </si>
  <si>
    <t xml:space="preserve">儋州市兰洋中学
</t>
  </si>
  <si>
    <t>学生食堂改造</t>
  </si>
  <si>
    <t>完成工程量90%</t>
  </si>
  <si>
    <t>新建洗菜及加工间</t>
  </si>
  <si>
    <t>围墙750米、挡土墙110米、给排水250米</t>
  </si>
  <si>
    <t>白沙学校</t>
  </si>
  <si>
    <t>10%</t>
  </si>
  <si>
    <t>基础施工</t>
  </si>
  <si>
    <t>琼中县吊罗山中心小学</t>
  </si>
  <si>
    <t>学生食堂120㎡</t>
  </si>
  <si>
    <t>主体施工</t>
  </si>
  <si>
    <t>琼中县岭头学校</t>
  </si>
  <si>
    <t>学生宿舍400㎡</t>
  </si>
  <si>
    <t>琼中县阳江学校</t>
  </si>
  <si>
    <t>正在加紧施工</t>
  </si>
  <si>
    <t>挡土墙360立方米、围墙600㎡</t>
  </si>
  <si>
    <t>琼中县红毛希望小学</t>
  </si>
  <si>
    <t>围墙600㎡，挡土墙270立方米及校园文化</t>
  </si>
  <si>
    <t>琼中县乌石学校</t>
  </si>
  <si>
    <t>教师周转宿舍1050㎡</t>
  </si>
  <si>
    <t>琼中县加钗中心小学</t>
  </si>
  <si>
    <t>教师周转宿舍700㎡</t>
  </si>
  <si>
    <t>琼中县新进中心小学</t>
  </si>
  <si>
    <t>教师周转宿舍840㎡</t>
  </si>
  <si>
    <t>琼中县湾岭学校</t>
  </si>
  <si>
    <t>教师周转宿舍875㎡</t>
  </si>
  <si>
    <t>食堂改造</t>
  </si>
  <si>
    <t>正在装修</t>
  </si>
  <si>
    <t>琼中县新进学校</t>
  </si>
  <si>
    <t>里仁小学</t>
  </si>
  <si>
    <t>已开工</t>
  </si>
  <si>
    <t>陵水中学</t>
  </si>
  <si>
    <t>400米运动场改造</t>
  </si>
  <si>
    <t>道路硬化8787.5㎡，文化墙145米，围墙630米，体艺馆前广场改造6200㎡，日新楼前绿地景观改造180㎡等</t>
  </si>
  <si>
    <t>文昌市潭牛中心小学</t>
  </si>
  <si>
    <t>目前:1.完成地下室筏板钢筋绑扎及混凝土浇注。2.正在进地下室剪力墙模板安装。占总体进度20%</t>
  </si>
  <si>
    <t>文昌市会文镇白延小学</t>
  </si>
  <si>
    <t>二层梁板模板安装支撑；完成总工程量35%；</t>
  </si>
  <si>
    <t>文昌市会文镇官公铺小学</t>
  </si>
  <si>
    <t>1、一层柱钢筋绑扎、模板安装；2、二层梁板模板安装支撑；完成总工程量32%；</t>
  </si>
  <si>
    <t>文昌市昌洒镇毓秀小学</t>
  </si>
  <si>
    <t>综合教学楼</t>
  </si>
  <si>
    <t>安装二层梁板模板，已完成总工程量的35%</t>
  </si>
  <si>
    <t xml:space="preserve">文昌市宝芳中心学校 </t>
  </si>
  <si>
    <t>1.基础柱砼浇筑，  目前占总工程量的20%</t>
  </si>
  <si>
    <t>海南省文昌市华侨中学</t>
  </si>
  <si>
    <t>已完成基础回填工程量30%。</t>
  </si>
  <si>
    <t>文昌市昌洒镇联成小学</t>
  </si>
  <si>
    <t>木工安装一层模板，已完成总工程量的40%</t>
  </si>
  <si>
    <t>砌筑运动场地水沟墙，已完成总工程量的30%</t>
  </si>
  <si>
    <t>文昌市东郊中学</t>
  </si>
  <si>
    <t>完成基础垫层浇筑，基础钢筋正在施工，完成总工程量的15%</t>
  </si>
  <si>
    <t>完成基础土方回填，总进度20%</t>
  </si>
  <si>
    <t>砌筑运动场地水沟墙，已完成总工程量的20%</t>
  </si>
  <si>
    <t xml:space="preserve">文昌市龙楼镇云梯小学                                                         </t>
  </si>
  <si>
    <t>场地平整，完成运动场地总工量的35%</t>
  </si>
  <si>
    <t>挡土墙混凝土浇筑完成，已完成附属设施总工程量的45%</t>
  </si>
  <si>
    <t xml:space="preserve">文昌市会文镇官公铺小学                                                        </t>
  </si>
  <si>
    <t>排水沟砌筑及抹灰；完成总工程量50%</t>
  </si>
  <si>
    <t>排水沟和围墙土方开挖，工程量50%</t>
  </si>
  <si>
    <t xml:space="preserve">文昌市宝芳成德小学                                                            </t>
  </si>
  <si>
    <t>一层柱筋绑扎，占总工程量的35%</t>
  </si>
  <si>
    <t>运动场建设</t>
  </si>
  <si>
    <t>配垫层施工，占总工程量的35%</t>
  </si>
  <si>
    <t xml:space="preserve">文昌市第三中学                                                             </t>
  </si>
  <si>
    <t>已完成足球场基础、足球场自动灌溉、跑道稳定层及排水工工程量75%</t>
  </si>
  <si>
    <t>停车场100%，花池100%，书廊50%，路面40%，绿化70%，总工程量60%</t>
  </si>
  <si>
    <t xml:space="preserve">文昌市东阁镇西园小学                                                        </t>
  </si>
  <si>
    <t>屋面板已浇筑混凝土，保养屋面板混凝土，等待屋面板混凝土强度满足拆模条件，已完成总工量的50%</t>
  </si>
  <si>
    <t xml:space="preserve">东兴学校                                                                </t>
  </si>
  <si>
    <t>临高县博厚中学</t>
  </si>
  <si>
    <t>临高县和舍中学</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</si>
</sst>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0000_ "/>
    <numFmt numFmtId="179" formatCode="#\ "/>
    <numFmt numFmtId="180" formatCode="0.00_);[Red]\(0.00\)"/>
    <numFmt numFmtId="181" formatCode="0.0%"/>
  </numFmts>
  <fonts count="50">
    <font>
      <sz val="12"/>
      <name val="宋体"/>
      <family val="0"/>
    </font>
    <font>
      <sz val="11"/>
      <name val="宋体"/>
      <family val="0"/>
    </font>
    <font>
      <sz val="12"/>
      <color indexed="8"/>
      <name val="宋体"/>
      <family val="0"/>
    </font>
    <font>
      <sz val="10"/>
      <color indexed="62"/>
      <name val="宋体"/>
      <family val="0"/>
    </font>
    <font>
      <sz val="10"/>
      <color indexed="8"/>
      <name val="宋体"/>
      <family val="0"/>
    </font>
    <font>
      <sz val="12"/>
      <name val="黑体"/>
      <family val="0"/>
    </font>
    <font>
      <b/>
      <sz val="18"/>
      <color indexed="8"/>
      <name val="方正小标宋_GBK"/>
      <family val="0"/>
    </font>
    <font>
      <sz val="10"/>
      <name val="宋体"/>
      <family val="0"/>
    </font>
    <font>
      <b/>
      <sz val="10"/>
      <color indexed="8"/>
      <name val="宋体"/>
      <family val="0"/>
    </font>
    <font>
      <b/>
      <sz val="10"/>
      <name val="宋体"/>
      <family val="0"/>
    </font>
    <font>
      <b/>
      <sz val="10"/>
      <color indexed="8"/>
      <name val="Times New Roman"/>
      <family val="0"/>
    </font>
    <font>
      <sz val="10"/>
      <name val="Times New Roman"/>
      <family val="0"/>
    </font>
    <font>
      <b/>
      <sz val="10"/>
      <name val="Times New Roman"/>
      <family val="0"/>
    </font>
    <font>
      <b/>
      <sz val="10"/>
      <color indexed="8"/>
      <name val="方正小标宋_GBK"/>
      <family val="0"/>
    </font>
    <font>
      <sz val="10"/>
      <name val="仿宋"/>
      <family val="0"/>
    </font>
    <font>
      <sz val="10"/>
      <color indexed="8"/>
      <name val="仿宋"/>
      <family val="0"/>
    </font>
    <font>
      <sz val="10"/>
      <color indexed="10"/>
      <name val="宋体"/>
      <family val="0"/>
    </font>
    <font>
      <sz val="10"/>
      <color indexed="10"/>
      <name val="仿宋"/>
      <family val="0"/>
    </font>
    <font>
      <sz val="10"/>
      <color indexed="62"/>
      <name val="仿宋"/>
      <family val="0"/>
    </font>
    <font>
      <sz val="11"/>
      <color indexed="62"/>
      <name val="宋体"/>
      <family val="0"/>
    </font>
    <font>
      <sz val="11"/>
      <color indexed="8"/>
      <name val="宋体"/>
      <family val="0"/>
    </font>
    <font>
      <sz val="10"/>
      <color indexed="8"/>
      <name val="Times New Roman"/>
      <family val="0"/>
    </font>
    <font>
      <sz val="8"/>
      <color indexed="10"/>
      <name val="宋体"/>
      <family val="0"/>
    </font>
    <font>
      <sz val="12"/>
      <color indexed="10"/>
      <name val="宋体"/>
      <family val="0"/>
    </font>
    <font>
      <sz val="14"/>
      <name val="黑体"/>
      <family val="0"/>
    </font>
    <font>
      <sz val="18"/>
      <color indexed="8"/>
      <name val="方正小标宋_GBK"/>
      <family val="0"/>
    </font>
    <font>
      <b/>
      <sz val="11"/>
      <color indexed="8"/>
      <name val="宋体"/>
      <family val="0"/>
    </font>
    <font>
      <sz val="16"/>
      <color indexed="8"/>
      <name val="方正小标宋_GBK"/>
      <family val="0"/>
    </font>
    <font>
      <sz val="18"/>
      <name val="方正小标宋_GBK"/>
      <family val="0"/>
    </font>
    <font>
      <b/>
      <sz val="18"/>
      <name val="宋体"/>
      <family val="0"/>
    </font>
    <font>
      <b/>
      <sz val="12"/>
      <name val="宋体"/>
      <family val="0"/>
    </font>
    <font>
      <sz val="20"/>
      <color indexed="8"/>
      <name val="方正小标宋_GBK"/>
      <family val="0"/>
    </font>
    <font>
      <sz val="11"/>
      <color indexed="9"/>
      <name val="宋体"/>
      <family val="0"/>
    </font>
    <font>
      <sz val="11"/>
      <color indexed="10"/>
      <name val="宋体"/>
      <family val="0"/>
    </font>
    <font>
      <b/>
      <sz val="18"/>
      <color indexed="56"/>
      <name val="宋体"/>
      <family val="0"/>
    </font>
    <font>
      <b/>
      <sz val="11"/>
      <color indexed="9"/>
      <name val="宋体"/>
      <family val="0"/>
    </font>
    <font>
      <sz val="11"/>
      <color indexed="17"/>
      <name val="宋体"/>
      <family val="0"/>
    </font>
    <font>
      <u val="single"/>
      <sz val="11"/>
      <color indexed="12"/>
      <name val="宋体"/>
      <family val="0"/>
    </font>
    <font>
      <i/>
      <sz val="11"/>
      <color indexed="23"/>
      <name val="宋体"/>
      <family val="0"/>
    </font>
    <font>
      <b/>
      <sz val="11"/>
      <color indexed="52"/>
      <name val="宋体"/>
      <family val="0"/>
    </font>
    <font>
      <sz val="11"/>
      <color indexed="60"/>
      <name val="宋体"/>
      <family val="0"/>
    </font>
    <font>
      <sz val="12"/>
      <name val="Times New Roman"/>
      <family val="0"/>
    </font>
    <font>
      <b/>
      <sz val="11"/>
      <color indexed="56"/>
      <name val="宋体"/>
      <family val="0"/>
    </font>
    <font>
      <u val="single"/>
      <sz val="11"/>
      <color indexed="20"/>
      <name val="宋体"/>
      <family val="0"/>
    </font>
    <font>
      <sz val="11"/>
      <color indexed="20"/>
      <name val="宋体"/>
      <family val="0"/>
    </font>
    <font>
      <b/>
      <sz val="15"/>
      <color indexed="56"/>
      <name val="宋体"/>
      <family val="0"/>
    </font>
    <font>
      <sz val="11"/>
      <color indexed="8"/>
      <name val="Tahoma"/>
      <family val="0"/>
    </font>
    <font>
      <b/>
      <sz val="13"/>
      <color indexed="56"/>
      <name val="宋体"/>
      <family val="0"/>
    </font>
    <font>
      <b/>
      <sz val="11"/>
      <color indexed="63"/>
      <name val="宋体"/>
      <family val="0"/>
    </font>
    <font>
      <sz val="11"/>
      <color indexed="52"/>
      <name val="宋体"/>
      <family val="0"/>
    </font>
  </fonts>
  <fills count="26">
    <fill>
      <patternFill/>
    </fill>
    <fill>
      <patternFill patternType="gray125"/>
    </fill>
    <fill>
      <patternFill patternType="solid">
        <fgColor indexed="46"/>
        <bgColor indexed="64"/>
      </patternFill>
    </fill>
    <fill>
      <patternFill patternType="solid">
        <fgColor indexed="11"/>
        <bgColor indexed="64"/>
      </patternFill>
    </fill>
    <fill>
      <patternFill patternType="solid">
        <fgColor indexed="47"/>
        <bgColor indexed="64"/>
      </patternFill>
    </fill>
    <fill>
      <patternFill patternType="solid">
        <fgColor indexed="42"/>
        <bgColor indexed="64"/>
      </patternFill>
    </fill>
    <fill>
      <patternFill patternType="solid">
        <fgColor indexed="29"/>
        <bgColor indexed="64"/>
      </patternFill>
    </fill>
    <fill>
      <patternFill patternType="solid">
        <fgColor indexed="30"/>
        <bgColor indexed="64"/>
      </patternFill>
    </fill>
    <fill>
      <patternFill patternType="solid">
        <fgColor indexed="10"/>
        <bgColor indexed="64"/>
      </patternFill>
    </fill>
    <fill>
      <patternFill patternType="solid">
        <fgColor indexed="36"/>
        <bgColor indexed="64"/>
      </patternFill>
    </fill>
    <fill>
      <patternFill patternType="solid">
        <fgColor indexed="6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45"/>
        <bgColor indexed="64"/>
      </patternFill>
    </fill>
    <fill>
      <patternFill patternType="solid">
        <fgColor indexed="53"/>
        <bgColor indexed="64"/>
      </patternFill>
    </fill>
    <fill>
      <patternFill patternType="solid">
        <fgColor indexed="44"/>
        <bgColor indexed="64"/>
      </patternFill>
    </fill>
    <fill>
      <patternFill patternType="solid">
        <fgColor indexed="31"/>
        <bgColor indexed="64"/>
      </patternFill>
    </fill>
    <fill>
      <patternFill patternType="solid">
        <fgColor indexed="51"/>
        <bgColor indexed="64"/>
      </patternFill>
    </fill>
    <fill>
      <patternFill patternType="solid">
        <fgColor indexed="57"/>
        <bgColor indexed="64"/>
      </patternFill>
    </fill>
    <fill>
      <patternFill patternType="solid">
        <fgColor indexed="27"/>
        <bgColor indexed="64"/>
      </patternFill>
    </fill>
    <fill>
      <patternFill patternType="solid">
        <fgColor indexed="49"/>
        <bgColor indexed="64"/>
      </patternFill>
    </fill>
    <fill>
      <patternFill patternType="solid">
        <fgColor indexed="55"/>
        <bgColor indexed="64"/>
      </patternFill>
    </fill>
    <fill>
      <patternFill patternType="solid">
        <fgColor indexed="52"/>
        <bgColor indexed="64"/>
      </patternFill>
    </fill>
    <fill>
      <patternFill patternType="solid">
        <fgColor indexed="13"/>
        <bgColor indexed="64"/>
      </patternFill>
    </fill>
    <fill>
      <patternFill patternType="solid">
        <fgColor indexed="9"/>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medium">
        <color indexed="30"/>
      </bottom>
    </border>
    <border>
      <left>
        <color indexed="63"/>
      </left>
      <right>
        <color indexed="63"/>
      </right>
      <top>
        <color indexed="63"/>
      </top>
      <bottom style="thick">
        <color indexed="62"/>
      </bottom>
    </border>
    <border>
      <left style="double">
        <color indexed="63"/>
      </left>
      <right style="double">
        <color indexed="63"/>
      </right>
      <top style="double">
        <color indexed="63"/>
      </top>
      <bottom style="double">
        <color indexed="6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22"/>
      </bottom>
    </border>
    <border>
      <left style="thin"/>
      <right style="thin"/>
      <top style="thin"/>
      <bottom style="thin"/>
    </border>
    <border>
      <left style="thin"/>
      <right style="thin"/>
      <top style="thin"/>
      <bottom/>
    </border>
    <border>
      <left style="thin"/>
      <right/>
      <top style="thin"/>
      <bottom style="thin"/>
    </border>
    <border>
      <left style="thin"/>
      <right style="thin"/>
      <top/>
      <bottom/>
    </border>
    <border>
      <left/>
      <right style="thin"/>
      <top style="thin"/>
      <bottom style="thin"/>
    </border>
    <border>
      <left style="double"/>
      <right style="thin"/>
      <top style="double"/>
      <bottom style="thin"/>
    </border>
    <border>
      <left style="thin"/>
      <right style="thin"/>
      <top style="double"/>
      <bottom style="thin"/>
    </border>
    <border>
      <left style="thin"/>
      <right>
        <color indexed="63"/>
      </right>
      <top style="double"/>
      <bottom/>
    </border>
    <border>
      <left>
        <color indexed="63"/>
      </left>
      <right>
        <color indexed="63"/>
      </right>
      <top style="double"/>
      <bottom style="thin"/>
    </border>
    <border>
      <left style="double"/>
      <right style="thin"/>
      <top style="thin"/>
      <bottom style="thin"/>
    </border>
    <border>
      <left style="thin"/>
      <right style="thin"/>
      <top/>
      <bottom style="thin"/>
    </border>
    <border>
      <left style="double"/>
      <right style="thin"/>
      <top style="thin"/>
      <bottom style="double"/>
    </border>
    <border>
      <left style="thin"/>
      <right style="thin"/>
      <top style="thin"/>
      <bottom style="double"/>
    </border>
    <border>
      <left>
        <color indexed="63"/>
      </left>
      <right style="double"/>
      <top style="double"/>
      <bottom style="thin"/>
    </border>
    <border>
      <left style="thin"/>
      <right style="double"/>
      <top style="double"/>
      <bottom style="thin"/>
    </border>
    <border>
      <left style="thin"/>
      <right style="double"/>
      <top style="thin"/>
      <bottom style="thin"/>
    </border>
    <border>
      <left style="thin"/>
      <right style="double"/>
      <top style="thin"/>
      <bottom style="double"/>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
      <left>
        <color indexed="63"/>
      </left>
      <right>
        <color indexed="63"/>
      </right>
      <top style="double"/>
      <bottom>
        <color indexed="63"/>
      </bottom>
    </border>
  </borders>
  <cellStyleXfs count="12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0" borderId="0" applyProtection="0">
      <alignment vertical="center"/>
    </xf>
    <xf numFmtId="0" fontId="20" fillId="0" borderId="0" applyProtection="0">
      <alignment vertical="center"/>
    </xf>
    <xf numFmtId="9" fontId="0" fillId="0" borderId="0" applyFont="0" applyFill="0" applyBorder="0" applyAlignment="0" applyProtection="0"/>
    <xf numFmtId="9" fontId="0" fillId="0" borderId="0" applyFont="0" applyFill="0" applyBorder="0" applyAlignment="0" applyProtection="0"/>
    <xf numFmtId="0" fontId="0" fillId="0" borderId="0">
      <alignment/>
      <protection/>
    </xf>
    <xf numFmtId="0" fontId="20" fillId="0" borderId="0" applyProtection="0">
      <alignment vertical="center"/>
    </xf>
    <xf numFmtId="0" fontId="20" fillId="0" borderId="0" applyProtection="0">
      <alignment vertical="center"/>
    </xf>
    <xf numFmtId="0" fontId="20" fillId="2" borderId="0" applyNumberFormat="0" applyBorder="0" applyAlignment="0" applyProtection="0"/>
    <xf numFmtId="0" fontId="20" fillId="0" borderId="0">
      <alignment vertical="center"/>
      <protection/>
    </xf>
    <xf numFmtId="0" fontId="20" fillId="3" borderId="0" applyNumberFormat="0" applyBorder="0" applyAlignment="0" applyProtection="0"/>
    <xf numFmtId="0" fontId="19" fillId="4" borderId="1" applyNumberFormat="0" applyAlignment="0" applyProtection="0"/>
    <xf numFmtId="0" fontId="20" fillId="5" borderId="0" applyNumberFormat="0" applyBorder="0" applyAlignment="0" applyProtection="0"/>
    <xf numFmtId="44" fontId="0" fillId="0" borderId="0" applyFont="0" applyFill="0" applyBorder="0" applyAlignment="0" applyProtection="0"/>
    <xf numFmtId="0" fontId="32" fillId="6" borderId="0" applyNumberFormat="0" applyBorder="0" applyAlignment="0" applyProtection="0"/>
    <xf numFmtId="0" fontId="0" fillId="0" borderId="0">
      <alignment vertical="center"/>
      <protection/>
    </xf>
    <xf numFmtId="0" fontId="32" fillId="7" borderId="0" applyNumberFormat="0" applyBorder="0" applyAlignment="0" applyProtection="0"/>
    <xf numFmtId="0" fontId="32" fillId="8" borderId="0" applyNumberFormat="0" applyBorder="0" applyAlignment="0" applyProtection="0"/>
    <xf numFmtId="0" fontId="0" fillId="0" borderId="0" applyProtection="0">
      <alignment vertical="center"/>
    </xf>
    <xf numFmtId="0" fontId="32" fillId="9" borderId="0" applyNumberFormat="0" applyBorder="0" applyAlignment="0" applyProtection="0"/>
    <xf numFmtId="0" fontId="32" fillId="10" borderId="0" applyNumberFormat="0" applyBorder="0" applyAlignment="0" applyProtection="0"/>
    <xf numFmtId="9" fontId="0" fillId="0" borderId="0" applyProtection="0">
      <alignment vertical="center"/>
    </xf>
    <xf numFmtId="0" fontId="39" fillId="11" borderId="1" applyNumberFormat="0" applyAlignment="0" applyProtection="0"/>
    <xf numFmtId="0" fontId="40" fillId="12" borderId="0" applyNumberFormat="0" applyBorder="0" applyAlignment="0" applyProtection="0"/>
    <xf numFmtId="0" fontId="36" fillId="5" borderId="0" applyNumberFormat="0" applyBorder="0" applyAlignment="0" applyProtection="0"/>
    <xf numFmtId="0" fontId="32" fillId="3" borderId="0" applyNumberFormat="0" applyBorder="0" applyAlignment="0" applyProtection="0"/>
    <xf numFmtId="0" fontId="0" fillId="13" borderId="2" applyNumberFormat="0" applyFont="0" applyAlignment="0" applyProtection="0"/>
    <xf numFmtId="0" fontId="20" fillId="0" borderId="0">
      <alignment vertical="center"/>
      <protection/>
    </xf>
    <xf numFmtId="0" fontId="32" fillId="9" borderId="0" applyNumberFormat="0" applyBorder="0" applyAlignment="0" applyProtection="0"/>
    <xf numFmtId="0" fontId="20" fillId="0" borderId="0">
      <alignment vertical="center"/>
      <protection/>
    </xf>
    <xf numFmtId="0" fontId="0" fillId="0" borderId="0">
      <alignment vertical="center"/>
      <protection/>
    </xf>
    <xf numFmtId="0" fontId="20" fillId="14" borderId="0" applyNumberFormat="0" applyBorder="0" applyAlignment="0" applyProtection="0"/>
    <xf numFmtId="0" fontId="49" fillId="0" borderId="3" applyNumberFormat="0" applyFill="0" applyAlignment="0" applyProtection="0"/>
    <xf numFmtId="0" fontId="20" fillId="0" borderId="0" applyProtection="0">
      <alignment vertical="center"/>
    </xf>
    <xf numFmtId="0" fontId="20" fillId="2" borderId="0" applyNumberFormat="0" applyBorder="0" applyAlignment="0" applyProtection="0"/>
    <xf numFmtId="0" fontId="20" fillId="0" borderId="0">
      <alignment vertical="center"/>
      <protection/>
    </xf>
    <xf numFmtId="0" fontId="34" fillId="0" borderId="0" applyNumberFormat="0" applyFill="0" applyBorder="0" applyAlignment="0" applyProtection="0"/>
    <xf numFmtId="9" fontId="0" fillId="0" borderId="0" applyProtection="0">
      <alignment vertical="center"/>
    </xf>
    <xf numFmtId="0" fontId="33" fillId="0" borderId="0" applyNumberFormat="0" applyFill="0" applyBorder="0" applyAlignment="0" applyProtection="0"/>
    <xf numFmtId="0" fontId="32" fillId="15" borderId="0" applyNumberFormat="0" applyBorder="0" applyAlignment="0" applyProtection="0"/>
    <xf numFmtId="0" fontId="0" fillId="0" borderId="0" applyProtection="0">
      <alignment vertical="center"/>
    </xf>
    <xf numFmtId="9" fontId="0" fillId="0" borderId="0" applyFont="0" applyFill="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6" fillId="0" borderId="4" applyNumberFormat="0" applyFill="0" applyAlignment="0" applyProtection="0"/>
    <xf numFmtId="0" fontId="0" fillId="0" borderId="0">
      <alignment vertical="center"/>
      <protection/>
    </xf>
    <xf numFmtId="0" fontId="20" fillId="0" borderId="0" applyProtection="0">
      <alignment vertical="center"/>
    </xf>
    <xf numFmtId="0" fontId="42" fillId="0" borderId="5" applyNumberFormat="0" applyFill="0" applyAlignment="0" applyProtection="0"/>
    <xf numFmtId="0" fontId="43" fillId="0" borderId="0" applyNumberFormat="0" applyFill="0" applyBorder="0" applyAlignment="0" applyProtection="0"/>
    <xf numFmtId="0" fontId="20" fillId="0" borderId="0">
      <alignment vertical="center"/>
      <protection/>
    </xf>
    <xf numFmtId="0" fontId="37" fillId="0" borderId="0" applyNumberFormat="0" applyFill="0" applyBorder="0" applyAlignment="0" applyProtection="0"/>
    <xf numFmtId="0" fontId="20" fillId="18" borderId="0" applyNumberFormat="0" applyBorder="0" applyAlignment="0" applyProtection="0"/>
    <xf numFmtId="0" fontId="20" fillId="0" borderId="0">
      <alignment vertical="center"/>
      <protection/>
    </xf>
    <xf numFmtId="0" fontId="41" fillId="0" borderId="0" applyProtection="0">
      <alignment/>
    </xf>
    <xf numFmtId="0" fontId="20" fillId="16" borderId="0" applyNumberFormat="0" applyBorder="0" applyAlignment="0" applyProtection="0"/>
    <xf numFmtId="0" fontId="42" fillId="0" borderId="0" applyNumberFormat="0" applyFill="0" applyBorder="0" applyAlignment="0" applyProtection="0"/>
    <xf numFmtId="0" fontId="20" fillId="0" borderId="0" applyProtection="0">
      <alignment vertical="center"/>
    </xf>
    <xf numFmtId="0" fontId="38" fillId="0" borderId="0" applyNumberFormat="0" applyFill="0" applyBorder="0" applyAlignment="0" applyProtection="0"/>
    <xf numFmtId="0" fontId="20" fillId="0" borderId="0" applyProtection="0">
      <alignment vertical="center"/>
    </xf>
    <xf numFmtId="0" fontId="32" fillId="19" borderId="0" applyNumberFormat="0" applyBorder="0" applyAlignment="0" applyProtection="0"/>
    <xf numFmtId="0" fontId="20" fillId="0" borderId="0">
      <alignment vertical="center"/>
      <protection/>
    </xf>
    <xf numFmtId="0" fontId="20" fillId="20" borderId="0" applyNumberFormat="0" applyBorder="0" applyAlignment="0" applyProtection="0"/>
    <xf numFmtId="0" fontId="45" fillId="0" borderId="6" applyNumberFormat="0" applyFill="0" applyAlignment="0" applyProtection="0"/>
    <xf numFmtId="0" fontId="20" fillId="0" borderId="0">
      <alignment vertical="center"/>
      <protection/>
    </xf>
    <xf numFmtId="0" fontId="32" fillId="21" borderId="0" applyNumberFormat="0" applyBorder="0" applyAlignment="0" applyProtection="0"/>
    <xf numFmtId="0" fontId="44" fillId="14" borderId="0" applyNumberFormat="0" applyBorder="0" applyAlignment="0" applyProtection="0"/>
    <xf numFmtId="0" fontId="46" fillId="0" borderId="0">
      <alignment vertical="center"/>
      <protection/>
    </xf>
    <xf numFmtId="0" fontId="35" fillId="22" borderId="7" applyNumberFormat="0" applyAlignment="0" applyProtection="0"/>
    <xf numFmtId="0" fontId="48" fillId="11" borderId="8" applyNumberFormat="0" applyAlignment="0" applyProtection="0"/>
    <xf numFmtId="0" fontId="0" fillId="0" borderId="0">
      <alignment vertical="center"/>
      <protection/>
    </xf>
    <xf numFmtId="0" fontId="47" fillId="0" borderId="9" applyNumberFormat="0" applyFill="0" applyAlignment="0" applyProtection="0"/>
    <xf numFmtId="0" fontId="20" fillId="4" borderId="0" applyNumberFormat="0" applyBorder="0" applyAlignment="0" applyProtection="0"/>
    <xf numFmtId="0" fontId="32" fillId="23" borderId="0" applyNumberFormat="0" applyBorder="0" applyAlignment="0" applyProtection="0"/>
    <xf numFmtId="0" fontId="0" fillId="0" borderId="0" applyProtection="0">
      <alignment vertical="center"/>
    </xf>
    <xf numFmtId="0" fontId="46" fillId="0" borderId="0">
      <alignment vertical="center"/>
      <protection/>
    </xf>
    <xf numFmtId="0" fontId="0" fillId="0" borderId="0">
      <alignment vertical="center"/>
      <protection/>
    </xf>
    <xf numFmtId="9" fontId="0" fillId="0" borderId="0" applyProtection="0">
      <alignment vertical="center"/>
    </xf>
    <xf numFmtId="41" fontId="0" fillId="0" borderId="0" applyFont="0" applyFill="0" applyBorder="0" applyAlignment="0" applyProtection="0"/>
    <xf numFmtId="0" fontId="20" fillId="0" borderId="0">
      <alignment vertical="center"/>
      <protection/>
    </xf>
    <xf numFmtId="0" fontId="2" fillId="0" borderId="0">
      <alignment vertical="center"/>
      <protection/>
    </xf>
    <xf numFmtId="0" fontId="0" fillId="0" borderId="0">
      <alignment vertical="center"/>
      <protection/>
    </xf>
    <xf numFmtId="0" fontId="0" fillId="0" borderId="0">
      <alignment/>
      <protection/>
    </xf>
    <xf numFmtId="0" fontId="20" fillId="0" borderId="0">
      <alignment vertical="center"/>
      <protection/>
    </xf>
    <xf numFmtId="0" fontId="41" fillId="0" borderId="0">
      <alignment/>
      <protection/>
    </xf>
    <xf numFmtId="0" fontId="20" fillId="6" borderId="0" applyNumberFormat="0" applyBorder="0" applyAlignment="0" applyProtection="0"/>
    <xf numFmtId="9" fontId="0" fillId="0" borderId="0" applyFont="0" applyFill="0" applyBorder="0" applyAlignment="0" applyProtection="0"/>
    <xf numFmtId="0" fontId="20" fillId="0" borderId="0">
      <alignment/>
      <protection/>
    </xf>
    <xf numFmtId="0" fontId="20" fillId="0" borderId="0">
      <alignment vertical="center"/>
      <protection/>
    </xf>
    <xf numFmtId="0" fontId="0" fillId="0" borderId="0">
      <alignment vertical="center"/>
      <protection/>
    </xf>
    <xf numFmtId="0" fontId="0" fillId="0" borderId="0" applyProtection="0">
      <alignment vertical="center"/>
    </xf>
    <xf numFmtId="0" fontId="20" fillId="0" borderId="0">
      <alignment vertical="center"/>
      <protection/>
    </xf>
    <xf numFmtId="0" fontId="0" fillId="0" borderId="0" applyProtection="0">
      <alignment vertical="center"/>
    </xf>
    <xf numFmtId="43" fontId="0" fillId="0" borderId="0" applyFont="0" applyFill="0" applyBorder="0" applyAlignment="0" applyProtection="0"/>
    <xf numFmtId="0" fontId="0" fillId="0" borderId="0" applyProtection="0">
      <alignment vertical="center"/>
    </xf>
    <xf numFmtId="0" fontId="2" fillId="0" borderId="0">
      <alignment vertical="center"/>
      <protection/>
    </xf>
    <xf numFmtId="9" fontId="0" fillId="0" borderId="0" applyProtection="0">
      <alignment vertical="center"/>
    </xf>
    <xf numFmtId="0" fontId="0" fillId="0" borderId="0">
      <alignment vertical="center"/>
      <protection/>
    </xf>
    <xf numFmtId="42" fontId="0" fillId="0" borderId="0" applyFont="0" applyFill="0" applyBorder="0" applyAlignment="0" applyProtection="0"/>
    <xf numFmtId="0" fontId="0" fillId="0" borderId="0" applyProtection="0">
      <alignment vertical="center"/>
    </xf>
    <xf numFmtId="0" fontId="20" fillId="0" borderId="0">
      <alignment vertical="center"/>
      <protection/>
    </xf>
    <xf numFmtId="0" fontId="20" fillId="0" borderId="0" applyProtection="0">
      <alignment vertical="center"/>
    </xf>
    <xf numFmtId="0" fontId="0" fillId="0" borderId="0" applyProtection="0">
      <alignment vertical="center"/>
    </xf>
    <xf numFmtId="0" fontId="20" fillId="0" borderId="0">
      <alignment vertical="center"/>
      <protection/>
    </xf>
    <xf numFmtId="9" fontId="0" fillId="0" borderId="0" applyProtection="0">
      <alignment vertical="center"/>
    </xf>
    <xf numFmtId="0" fontId="32" fillId="21" borderId="0" applyNumberFormat="0" applyBorder="0" applyAlignment="0" applyProtection="0"/>
    <xf numFmtId="9" fontId="0" fillId="0" borderId="0" applyProtection="0">
      <alignment vertical="center"/>
    </xf>
  </cellStyleXfs>
  <cellXfs count="378">
    <xf numFmtId="0" fontId="0" fillId="0" borderId="0" xfId="0" applyAlignment="1">
      <alignment vertical="center"/>
    </xf>
    <xf numFmtId="0" fontId="0" fillId="0" borderId="0" xfId="0" applyFill="1"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2" fillId="0" borderId="0" xfId="0" applyFont="1" applyFill="1" applyAlignment="1">
      <alignment vertical="center" wrapText="1"/>
    </xf>
    <xf numFmtId="0" fontId="2" fillId="0" borderId="0" xfId="0" applyFont="1" applyFill="1" applyAlignment="1">
      <alignment horizontal="center" vertical="center"/>
    </xf>
    <xf numFmtId="0" fontId="4" fillId="0" borderId="0" xfId="0" applyFont="1" applyFill="1" applyAlignment="1">
      <alignment horizontal="center" vertical="center"/>
    </xf>
    <xf numFmtId="0" fontId="2" fillId="0" borderId="0" xfId="0" applyFont="1" applyFill="1" applyAlignment="1">
      <alignment horizontal="left" vertical="center"/>
    </xf>
    <xf numFmtId="0" fontId="2" fillId="0" borderId="0" xfId="0" applyNumberFormat="1" applyFont="1" applyFill="1" applyBorder="1" applyAlignment="1">
      <alignment horizontal="center" vertical="center"/>
    </xf>
    <xf numFmtId="9" fontId="4" fillId="0" borderId="0" xfId="0" applyNumberFormat="1" applyFont="1" applyFill="1" applyAlignment="1">
      <alignment horizontal="center" vertical="center"/>
    </xf>
    <xf numFmtId="0" fontId="2" fillId="0" borderId="0" xfId="0" applyNumberFormat="1" applyFont="1" applyFill="1" applyBorder="1" applyAlignment="1">
      <alignment horizontal="left" vertical="center" wrapText="1"/>
    </xf>
    <xf numFmtId="0" fontId="4" fillId="0" borderId="0" xfId="0" applyNumberFormat="1" applyFont="1" applyFill="1" applyAlignment="1">
      <alignment horizontal="center" vertical="center" wrapText="1"/>
    </xf>
    <xf numFmtId="0" fontId="5" fillId="0" borderId="0" xfId="103" applyNumberFormat="1" applyFont="1" applyFill="1" applyBorder="1" applyAlignment="1">
      <alignment horizontal="left" vertical="center"/>
    </xf>
    <xf numFmtId="0" fontId="5" fillId="0" borderId="0" xfId="103" applyNumberFormat="1" applyFont="1" applyFill="1" applyBorder="1" applyAlignment="1">
      <alignment horizontal="center" vertical="center"/>
    </xf>
    <xf numFmtId="0" fontId="0" fillId="0" borderId="0" xfId="103" applyNumberFormat="1" applyFont="1" applyFill="1" applyBorder="1" applyAlignment="1">
      <alignment horizontal="left" vertical="center"/>
    </xf>
    <xf numFmtId="0" fontId="6" fillId="0" borderId="0" xfId="72" applyNumberFormat="1" applyFont="1" applyFill="1" applyBorder="1" applyAlignment="1">
      <alignment horizontal="center" vertical="center" wrapText="1"/>
    </xf>
    <xf numFmtId="0" fontId="6" fillId="0" borderId="0" xfId="72" applyNumberFormat="1" applyFont="1" applyFill="1" applyBorder="1" applyAlignment="1">
      <alignment horizontal="left" vertical="center" wrapText="1"/>
    </xf>
    <xf numFmtId="0" fontId="4" fillId="0" borderId="10" xfId="0" applyFont="1" applyFill="1" applyBorder="1" applyAlignment="1">
      <alignment horizontal="center" vertical="center"/>
    </xf>
    <xf numFmtId="0" fontId="7" fillId="0" borderId="10" xfId="67" applyNumberFormat="1" applyFont="1" applyFill="1" applyBorder="1" applyAlignment="1">
      <alignment horizontal="center" vertical="center" wrapText="1"/>
    </xf>
    <xf numFmtId="0" fontId="8" fillId="24" borderId="10" xfId="0" applyFont="1" applyFill="1" applyBorder="1" applyAlignment="1">
      <alignment horizontal="center" vertical="center"/>
    </xf>
    <xf numFmtId="0" fontId="8" fillId="24" borderId="10" xfId="0" applyFont="1" applyFill="1" applyBorder="1" applyAlignment="1">
      <alignment horizontal="left" vertical="center"/>
    </xf>
    <xf numFmtId="0" fontId="8" fillId="24" borderId="10" xfId="72" applyNumberFormat="1" applyFont="1" applyFill="1" applyBorder="1" applyAlignment="1">
      <alignment horizontal="left" vertical="center" wrapText="1"/>
    </xf>
    <xf numFmtId="0" fontId="8" fillId="0" borderId="10" xfId="0" applyFont="1" applyFill="1" applyBorder="1" applyAlignment="1">
      <alignment horizontal="center" vertical="center"/>
    </xf>
    <xf numFmtId="0" fontId="8" fillId="0" borderId="10" xfId="0" applyFont="1" applyFill="1" applyBorder="1" applyAlignment="1">
      <alignment horizontal="left" vertical="center"/>
    </xf>
    <xf numFmtId="0" fontId="8" fillId="0" borderId="10" xfId="72" applyNumberFormat="1" applyFont="1" applyFill="1" applyBorder="1" applyAlignment="1">
      <alignment horizontal="left" vertical="center" wrapText="1"/>
    </xf>
    <xf numFmtId="0" fontId="7" fillId="0" borderId="10" xfId="0" applyFont="1" applyFill="1" applyBorder="1" applyAlignment="1">
      <alignment horizontal="center" vertical="center"/>
    </xf>
    <xf numFmtId="0" fontId="4" fillId="0" borderId="10" xfId="0" applyFont="1" applyFill="1" applyBorder="1" applyAlignment="1">
      <alignment horizontal="left" vertical="center"/>
    </xf>
    <xf numFmtId="0" fontId="9" fillId="24" borderId="10" xfId="0" applyFont="1" applyFill="1" applyBorder="1" applyAlignment="1">
      <alignment horizontal="center" vertical="center"/>
    </xf>
    <xf numFmtId="0" fontId="9" fillId="24" borderId="10" xfId="0" applyFont="1" applyFill="1" applyBorder="1" applyAlignment="1">
      <alignment horizontal="left" vertical="center"/>
    </xf>
    <xf numFmtId="0" fontId="7" fillId="24" borderId="10" xfId="0" applyFont="1" applyFill="1" applyBorder="1" applyAlignment="1">
      <alignment horizontal="left" vertical="center" wrapText="1"/>
    </xf>
    <xf numFmtId="0" fontId="7" fillId="0" borderId="10" xfId="0" applyFont="1" applyFill="1" applyBorder="1" applyAlignment="1">
      <alignment vertical="center"/>
    </xf>
    <xf numFmtId="0" fontId="7" fillId="0" borderId="10" xfId="0" applyFont="1" applyFill="1" applyBorder="1" applyAlignment="1">
      <alignment vertical="center" wrapText="1"/>
    </xf>
    <xf numFmtId="0" fontId="7" fillId="0" borderId="10" xfId="116" applyNumberFormat="1" applyFont="1" applyFill="1" applyBorder="1" applyAlignment="1">
      <alignment horizontal="left" vertical="center" wrapText="1"/>
      <protection/>
    </xf>
    <xf numFmtId="0" fontId="7" fillId="0" borderId="10" xfId="116" applyFont="1" applyFill="1" applyBorder="1" applyAlignment="1">
      <alignment horizontal="left" vertical="center" wrapText="1"/>
      <protection/>
    </xf>
    <xf numFmtId="0" fontId="7" fillId="0" borderId="10" xfId="41" applyFont="1" applyFill="1" applyBorder="1" applyAlignment="1">
      <alignment horizontal="left" vertical="center" wrapText="1"/>
      <protection/>
    </xf>
    <xf numFmtId="49" fontId="7" fillId="0" borderId="10" xfId="105" applyNumberFormat="1" applyFont="1" applyFill="1" applyBorder="1" applyAlignment="1">
      <alignment horizontal="left" vertical="center"/>
    </xf>
    <xf numFmtId="0" fontId="7" fillId="0" borderId="10" xfId="97" applyFont="1" applyFill="1" applyBorder="1" applyAlignment="1">
      <alignment horizontal="left" vertical="center"/>
      <protection/>
    </xf>
    <xf numFmtId="0" fontId="7" fillId="0" borderId="10" xfId="0" applyFont="1" applyFill="1" applyBorder="1" applyAlignment="1">
      <alignment horizontal="left" vertical="center"/>
    </xf>
    <xf numFmtId="0" fontId="7" fillId="0" borderId="10" xfId="0" applyFont="1" applyFill="1" applyBorder="1" applyAlignment="1">
      <alignment horizontal="left" vertical="center" wrapText="1"/>
    </xf>
    <xf numFmtId="0" fontId="4" fillId="0" borderId="10" xfId="80" applyFont="1" applyFill="1" applyBorder="1" applyAlignment="1">
      <alignment horizontal="left" vertical="center" wrapText="1" shrinkToFit="1"/>
      <protection/>
    </xf>
    <xf numFmtId="0" fontId="7" fillId="0" borderId="10" xfId="112" applyFont="1" applyFill="1" applyBorder="1" applyAlignment="1">
      <alignment horizontal="left" vertical="center" wrapText="1"/>
    </xf>
    <xf numFmtId="0" fontId="4" fillId="0" borderId="10" xfId="0" applyFont="1" applyFill="1" applyBorder="1" applyAlignment="1">
      <alignment horizontal="left" vertical="center" wrapText="1"/>
    </xf>
    <xf numFmtId="0" fontId="9" fillId="24" borderId="10" xfId="0" applyFont="1" applyFill="1" applyBorder="1" applyAlignment="1">
      <alignment horizontal="center" vertical="center" wrapText="1"/>
    </xf>
    <xf numFmtId="0" fontId="9" fillId="24" borderId="10" xfId="0" applyFont="1" applyFill="1" applyBorder="1" applyAlignment="1">
      <alignment horizontal="left" vertical="center" wrapText="1"/>
    </xf>
    <xf numFmtId="0" fontId="4" fillId="0" borderId="10" xfId="0" applyFont="1" applyBorder="1" applyAlignment="1">
      <alignment horizontal="center" vertical="center"/>
    </xf>
    <xf numFmtId="0" fontId="7" fillId="25" borderId="10" xfId="0" applyNumberFormat="1" applyFont="1" applyFill="1" applyBorder="1" applyAlignment="1">
      <alignment horizontal="left" vertical="center" wrapText="1"/>
    </xf>
    <xf numFmtId="0" fontId="7" fillId="0" borderId="10" xfId="0" applyNumberFormat="1" applyFont="1" applyFill="1" applyBorder="1" applyAlignment="1">
      <alignment horizontal="left" vertical="center" wrapText="1"/>
    </xf>
    <xf numFmtId="0" fontId="4" fillId="24" borderId="10" xfId="0" applyFont="1" applyFill="1" applyBorder="1" applyAlignment="1">
      <alignment horizontal="center" vertical="center"/>
    </xf>
    <xf numFmtId="176" fontId="7" fillId="0" borderId="10" xfId="0" applyNumberFormat="1" applyFont="1" applyFill="1" applyBorder="1" applyAlignment="1">
      <alignment horizontal="left" vertical="center" wrapText="1"/>
    </xf>
    <xf numFmtId="0" fontId="7" fillId="0" borderId="10" xfId="95" applyFont="1" applyFill="1" applyBorder="1" applyAlignment="1">
      <alignment horizontal="left" vertical="center" wrapText="1"/>
      <protection/>
    </xf>
    <xf numFmtId="177" fontId="4" fillId="0" borderId="10" xfId="100" applyNumberFormat="1" applyFont="1" applyFill="1" applyBorder="1" applyAlignment="1">
      <alignment vertical="center" wrapText="1"/>
      <protection/>
    </xf>
    <xf numFmtId="177" fontId="4" fillId="0" borderId="10" xfId="100" applyNumberFormat="1" applyFont="1" applyFill="1" applyBorder="1" applyAlignment="1">
      <alignment horizontal="left" vertical="center" wrapText="1"/>
      <protection/>
    </xf>
    <xf numFmtId="0" fontId="7" fillId="0" borderId="10" xfId="87" applyNumberFormat="1" applyFont="1" applyFill="1" applyBorder="1" applyAlignment="1">
      <alignment horizontal="left" vertical="center" wrapText="1"/>
    </xf>
    <xf numFmtId="0" fontId="4" fillId="0" borderId="10" xfId="0" applyFont="1" applyBorder="1" applyAlignment="1">
      <alignment horizontal="center" vertical="center" wrapText="1"/>
    </xf>
    <xf numFmtId="0" fontId="4" fillId="0" borderId="10" xfId="0" applyFont="1" applyFill="1" applyBorder="1" applyAlignment="1">
      <alignment vertical="center" wrapText="1"/>
    </xf>
    <xf numFmtId="0" fontId="0" fillId="0" borderId="0" xfId="103" applyNumberFormat="1" applyFont="1" applyFill="1" applyBorder="1" applyAlignment="1">
      <alignment vertical="center"/>
    </xf>
    <xf numFmtId="0" fontId="0" fillId="0" borderId="0" xfId="103" applyNumberFormat="1" applyFont="1" applyFill="1" applyBorder="1" applyAlignment="1">
      <alignment horizontal="center" vertical="center"/>
    </xf>
    <xf numFmtId="0" fontId="8" fillId="24" borderId="10" xfId="72" applyNumberFormat="1" applyFont="1" applyFill="1" applyBorder="1" applyAlignment="1">
      <alignment horizontal="center" vertical="center" wrapText="1"/>
    </xf>
    <xf numFmtId="0" fontId="10" fillId="24" borderId="10" xfId="72" applyNumberFormat="1" applyFont="1" applyFill="1" applyBorder="1" applyAlignment="1">
      <alignment horizontal="center" vertical="center" wrapText="1"/>
    </xf>
    <xf numFmtId="0" fontId="8" fillId="0" borderId="10" xfId="72" applyNumberFormat="1" applyFont="1" applyFill="1" applyBorder="1" applyAlignment="1">
      <alignment horizontal="center" vertical="center" wrapText="1"/>
    </xf>
    <xf numFmtId="0" fontId="10" fillId="0" borderId="10" xfId="72" applyNumberFormat="1" applyFont="1" applyFill="1" applyBorder="1" applyAlignment="1">
      <alignment horizontal="center" vertical="center" wrapText="1"/>
    </xf>
    <xf numFmtId="0" fontId="7" fillId="0" borderId="10" xfId="29" applyFont="1" applyFill="1" applyBorder="1" applyAlignment="1">
      <alignment horizontal="center" vertical="center" wrapText="1"/>
      <protection/>
    </xf>
    <xf numFmtId="0" fontId="11" fillId="0" borderId="10" xfId="0" applyFont="1" applyFill="1" applyBorder="1" applyAlignment="1">
      <alignment horizontal="center" vertical="center"/>
    </xf>
    <xf numFmtId="0" fontId="12" fillId="0" borderId="10" xfId="72" applyNumberFormat="1" applyFont="1" applyFill="1" applyBorder="1" applyAlignment="1">
      <alignment horizontal="center" vertical="center" wrapText="1"/>
    </xf>
    <xf numFmtId="0" fontId="7" fillId="24" borderId="10" xfId="0" applyFont="1" applyFill="1" applyBorder="1" applyAlignment="1">
      <alignment horizontal="center" vertical="center" wrapText="1"/>
    </xf>
    <xf numFmtId="0" fontId="7" fillId="24" borderId="10" xfId="0" applyFont="1" applyFill="1" applyBorder="1" applyAlignment="1">
      <alignment horizontal="center" vertical="center"/>
    </xf>
    <xf numFmtId="0" fontId="11" fillId="24" borderId="10" xfId="0" applyFont="1" applyFill="1" applyBorder="1" applyAlignment="1">
      <alignment horizontal="center" vertical="center"/>
    </xf>
    <xf numFmtId="0" fontId="7" fillId="0" borderId="10" xfId="41" applyFont="1" applyFill="1" applyBorder="1" applyAlignment="1">
      <alignment horizontal="center" vertical="center" wrapText="1"/>
      <protection/>
    </xf>
    <xf numFmtId="0" fontId="11" fillId="0" borderId="10" xfId="116" applyNumberFormat="1" applyFont="1" applyFill="1" applyBorder="1" applyAlignment="1">
      <alignment horizontal="center" vertical="center" wrapText="1"/>
      <protection/>
    </xf>
    <xf numFmtId="0" fontId="11" fillId="0" borderId="10" xfId="41" applyNumberFormat="1" applyFont="1" applyFill="1" applyBorder="1" applyAlignment="1">
      <alignment horizontal="center" vertical="center" wrapText="1"/>
      <protection/>
    </xf>
    <xf numFmtId="49" fontId="7" fillId="0" borderId="10" xfId="105" applyNumberFormat="1" applyFont="1" applyFill="1" applyBorder="1" applyAlignment="1">
      <alignment horizontal="center" vertical="center"/>
    </xf>
    <xf numFmtId="0" fontId="4" fillId="0" borderId="10" xfId="0" applyFont="1" applyFill="1" applyBorder="1" applyAlignment="1">
      <alignment horizontal="center" vertical="center" wrapText="1"/>
    </xf>
    <xf numFmtId="0" fontId="11" fillId="0" borderId="10" xfId="105" applyFont="1" applyFill="1" applyBorder="1" applyAlignment="1">
      <alignment horizontal="center" vertical="center" wrapText="1"/>
    </xf>
    <xf numFmtId="0" fontId="7" fillId="0" borderId="10" xfId="97" applyFont="1" applyFill="1" applyBorder="1" applyAlignment="1">
      <alignment horizontal="center" vertical="center"/>
      <protection/>
    </xf>
    <xf numFmtId="0" fontId="11" fillId="0" borderId="10" xfId="97" applyFont="1" applyFill="1" applyBorder="1" applyAlignment="1">
      <alignment horizontal="center" vertical="center" wrapText="1"/>
      <protection/>
    </xf>
    <xf numFmtId="0" fontId="7" fillId="0" borderId="10" xfId="0" applyFont="1" applyFill="1" applyBorder="1" applyAlignment="1">
      <alignment horizontal="center" vertical="center" wrapText="1"/>
    </xf>
    <xf numFmtId="0" fontId="7" fillId="0" borderId="10" xfId="102" applyFont="1" applyFill="1" applyBorder="1" applyAlignment="1">
      <alignment horizontal="center" vertical="center" wrapText="1"/>
      <protection/>
    </xf>
    <xf numFmtId="0" fontId="11" fillId="0" borderId="10" xfId="0" applyFont="1" applyFill="1" applyBorder="1" applyAlignment="1">
      <alignment horizontal="center" vertical="center" wrapText="1"/>
    </xf>
    <xf numFmtId="176" fontId="7" fillId="0" borderId="10" xfId="0" applyNumberFormat="1"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49" fontId="7" fillId="0" borderId="10" xfId="59" applyNumberFormat="1" applyFont="1" applyFill="1" applyBorder="1" applyAlignment="1">
      <alignment horizontal="center" vertical="center" wrapText="1"/>
      <protection/>
    </xf>
    <xf numFmtId="0" fontId="7" fillId="0" borderId="10" xfId="0" applyNumberFormat="1" applyFont="1" applyFill="1" applyBorder="1" applyAlignment="1">
      <alignment vertical="center"/>
    </xf>
    <xf numFmtId="0" fontId="11" fillId="0" borderId="10" xfId="0" applyNumberFormat="1" applyFont="1" applyFill="1" applyBorder="1" applyAlignment="1">
      <alignment horizontal="center" vertical="center"/>
    </xf>
    <xf numFmtId="0" fontId="7" fillId="25" borderId="10" xfId="0" applyNumberFormat="1" applyFont="1" applyFill="1" applyBorder="1" applyAlignment="1">
      <alignment horizontal="center" vertical="center"/>
    </xf>
    <xf numFmtId="0" fontId="7" fillId="25" borderId="10" xfId="0" applyNumberFormat="1" applyFont="1" applyFill="1" applyBorder="1" applyAlignment="1">
      <alignment horizontal="center" vertical="center" wrapText="1"/>
    </xf>
    <xf numFmtId="0" fontId="7" fillId="0" borderId="10" xfId="0" applyNumberFormat="1" applyFont="1" applyFill="1" applyBorder="1" applyAlignment="1">
      <alignment horizontal="center" vertical="center"/>
    </xf>
    <xf numFmtId="0" fontId="4" fillId="0" borderId="10" xfId="0" applyNumberFormat="1" applyFont="1" applyFill="1" applyBorder="1" applyAlignment="1">
      <alignment horizontal="center" vertical="center"/>
    </xf>
    <xf numFmtId="0" fontId="11" fillId="0" borderId="10" xfId="0" applyNumberFormat="1" applyFont="1" applyFill="1" applyBorder="1" applyAlignment="1">
      <alignment horizontal="center" vertical="center" wrapText="1"/>
    </xf>
    <xf numFmtId="0" fontId="7" fillId="0" borderId="10" xfId="95" applyFont="1" applyFill="1" applyBorder="1" applyAlignment="1">
      <alignment horizontal="center" vertical="center" wrapText="1"/>
      <protection/>
    </xf>
    <xf numFmtId="0" fontId="7" fillId="0" borderId="10" xfId="97" applyFont="1" applyFill="1" applyBorder="1" applyAlignment="1">
      <alignment horizontal="center" vertical="center" wrapText="1"/>
      <protection/>
    </xf>
    <xf numFmtId="49" fontId="7" fillId="0" borderId="10" xfId="59" applyNumberFormat="1" applyFont="1" applyFill="1" applyBorder="1" applyAlignment="1">
      <alignment horizontal="left" vertical="center" wrapText="1"/>
      <protection/>
    </xf>
    <xf numFmtId="0" fontId="7" fillId="0" borderId="10" xfId="0" applyNumberFormat="1" applyFont="1" applyFill="1" applyBorder="1" applyAlignment="1">
      <alignment horizontal="left" vertical="center"/>
    </xf>
    <xf numFmtId="9" fontId="7" fillId="0" borderId="0" xfId="103" applyNumberFormat="1" applyFont="1" applyFill="1" applyBorder="1" applyAlignment="1">
      <alignment horizontal="center" vertical="center"/>
    </xf>
    <xf numFmtId="9" fontId="13" fillId="0" borderId="0" xfId="72" applyNumberFormat="1" applyFont="1" applyFill="1" applyBorder="1" applyAlignment="1">
      <alignment horizontal="center" vertical="center" wrapText="1"/>
    </xf>
    <xf numFmtId="9" fontId="7" fillId="0" borderId="10" xfId="67" applyNumberFormat="1" applyFont="1" applyFill="1" applyBorder="1" applyAlignment="1">
      <alignment horizontal="center" vertical="center" wrapText="1"/>
    </xf>
    <xf numFmtId="9" fontId="4" fillId="24" borderId="10" xfId="72" applyNumberFormat="1" applyFont="1" applyFill="1" applyBorder="1" applyAlignment="1">
      <alignment horizontal="center" vertical="center" wrapText="1"/>
    </xf>
    <xf numFmtId="9" fontId="4" fillId="0" borderId="10" xfId="72" applyNumberFormat="1" applyFont="1" applyFill="1" applyBorder="1" applyAlignment="1">
      <alignment horizontal="center" vertical="center" wrapText="1"/>
    </xf>
    <xf numFmtId="9" fontId="14" fillId="0" borderId="10" xfId="0" applyNumberFormat="1" applyFont="1" applyFill="1" applyBorder="1" applyAlignment="1">
      <alignment horizontal="center" vertical="center" wrapText="1"/>
    </xf>
    <xf numFmtId="9" fontId="14" fillId="0" borderId="10" xfId="0" applyNumberFormat="1" applyFont="1" applyFill="1" applyBorder="1" applyAlignment="1">
      <alignment horizontal="center" vertical="center"/>
    </xf>
    <xf numFmtId="9" fontId="15" fillId="0" borderId="10" xfId="72" applyNumberFormat="1" applyFont="1" applyFill="1" applyBorder="1" applyAlignment="1">
      <alignment horizontal="center" vertical="center" wrapText="1"/>
    </xf>
    <xf numFmtId="9" fontId="4" fillId="0" borderId="10" xfId="0" applyNumberFormat="1" applyFont="1" applyFill="1" applyBorder="1" applyAlignment="1">
      <alignment vertical="center" wrapText="1"/>
    </xf>
    <xf numFmtId="9" fontId="14" fillId="24" borderId="10" xfId="0" applyNumberFormat="1" applyFont="1" applyFill="1" applyBorder="1" applyAlignment="1">
      <alignment horizontal="center" vertical="center" wrapText="1"/>
    </xf>
    <xf numFmtId="0" fontId="11" fillId="0" borderId="10" xfId="77" applyNumberFormat="1" applyFont="1" applyFill="1" applyBorder="1" applyAlignment="1">
      <alignment horizontal="center" vertical="center"/>
      <protection/>
    </xf>
    <xf numFmtId="0" fontId="11" fillId="0" borderId="10" xfId="88" applyFont="1" applyFill="1" applyBorder="1" applyAlignment="1">
      <alignment horizontal="center" vertical="center" wrapText="1"/>
      <protection/>
    </xf>
    <xf numFmtId="0" fontId="11" fillId="0" borderId="10" xfId="115" applyFont="1" applyFill="1" applyBorder="1" applyAlignment="1">
      <alignment horizontal="center" vertical="center" wrapText="1"/>
    </xf>
    <xf numFmtId="9" fontId="11" fillId="24" borderId="10" xfId="0" applyNumberFormat="1" applyFont="1" applyFill="1" applyBorder="1" applyAlignment="1">
      <alignment horizontal="center" vertical="center"/>
    </xf>
    <xf numFmtId="176" fontId="11" fillId="0" borderId="10" xfId="0" applyNumberFormat="1" applyFont="1" applyFill="1" applyBorder="1" applyAlignment="1">
      <alignment horizontal="center" vertical="center"/>
    </xf>
    <xf numFmtId="9" fontId="14" fillId="0" borderId="10" xfId="70" applyNumberFormat="1" applyFont="1" applyFill="1" applyBorder="1" applyAlignment="1" applyProtection="1">
      <alignment horizontal="center" vertical="center"/>
      <protection/>
    </xf>
    <xf numFmtId="9" fontId="7" fillId="0" borderId="10" xfId="70" applyNumberFormat="1" applyFont="1" applyFill="1" applyBorder="1" applyAlignment="1" applyProtection="1">
      <alignment horizontal="center" vertical="center"/>
      <protection/>
    </xf>
    <xf numFmtId="176" fontId="11" fillId="0" borderId="10" xfId="0" applyNumberFormat="1" applyFont="1" applyFill="1" applyBorder="1" applyAlignment="1">
      <alignment vertical="center"/>
    </xf>
    <xf numFmtId="177" fontId="11" fillId="0" borderId="10" xfId="0" applyNumberFormat="1" applyFont="1" applyFill="1" applyBorder="1" applyAlignment="1">
      <alignment horizontal="center" vertical="center" wrapText="1"/>
    </xf>
    <xf numFmtId="9" fontId="7" fillId="0" borderId="10" xfId="0" applyNumberFormat="1" applyFont="1" applyFill="1" applyBorder="1" applyAlignment="1">
      <alignment horizontal="center" vertical="center" wrapText="1"/>
    </xf>
    <xf numFmtId="9" fontId="15" fillId="0" borderId="10" xfId="0" applyNumberFormat="1" applyFont="1" applyFill="1" applyBorder="1" applyAlignment="1">
      <alignment horizontal="center" vertical="center"/>
    </xf>
    <xf numFmtId="9" fontId="4" fillId="0" borderId="10" xfId="0" applyNumberFormat="1" applyFont="1" applyFill="1" applyBorder="1" applyAlignment="1">
      <alignment horizontal="center" vertical="center"/>
    </xf>
    <xf numFmtId="9" fontId="7" fillId="0" borderId="10" xfId="0" applyNumberFormat="1" applyFont="1" applyFill="1" applyBorder="1" applyAlignment="1">
      <alignment horizontal="center" vertical="center"/>
    </xf>
    <xf numFmtId="178" fontId="7" fillId="0" borderId="10" xfId="0" applyNumberFormat="1" applyFont="1" applyFill="1" applyBorder="1" applyAlignment="1">
      <alignment horizontal="center" vertical="center"/>
    </xf>
    <xf numFmtId="9" fontId="15" fillId="25" borderId="10" xfId="0" applyNumberFormat="1" applyFont="1" applyFill="1" applyBorder="1" applyAlignment="1">
      <alignment horizontal="center" vertical="center" wrapText="1"/>
    </xf>
    <xf numFmtId="9" fontId="14" fillId="25" borderId="10" xfId="114" applyNumberFormat="1" applyFont="1" applyFill="1" applyBorder="1" applyAlignment="1" applyProtection="1">
      <alignment horizontal="center" vertical="center" wrapText="1"/>
      <protection/>
    </xf>
    <xf numFmtId="0" fontId="4" fillId="0" borderId="10" xfId="0" applyNumberFormat="1" applyFont="1" applyFill="1" applyBorder="1" applyAlignment="1">
      <alignment horizontal="center" vertical="center" wrapText="1"/>
    </xf>
    <xf numFmtId="0" fontId="4" fillId="24" borderId="10" xfId="72" applyNumberFormat="1" applyFont="1" applyFill="1" applyBorder="1" applyAlignment="1">
      <alignment horizontal="left" vertical="center" wrapText="1"/>
    </xf>
    <xf numFmtId="0" fontId="4" fillId="24" borderId="10" xfId="0" applyNumberFormat="1" applyFont="1" applyFill="1" applyBorder="1" applyAlignment="1">
      <alignment horizontal="center" vertical="center" wrapText="1"/>
    </xf>
    <xf numFmtId="0" fontId="15" fillId="0" borderId="10" xfId="72" applyNumberFormat="1" applyFont="1" applyFill="1" applyBorder="1" applyAlignment="1">
      <alignment vertical="center" wrapText="1"/>
    </xf>
    <xf numFmtId="0" fontId="15" fillId="0" borderId="10" xfId="0" applyNumberFormat="1" applyFont="1" applyFill="1" applyBorder="1" applyAlignment="1">
      <alignment vertical="center" wrapText="1"/>
    </xf>
    <xf numFmtId="0" fontId="14" fillId="0" borderId="10" xfId="0" applyFont="1" applyFill="1" applyBorder="1" applyAlignment="1">
      <alignment vertical="center" wrapText="1"/>
    </xf>
    <xf numFmtId="0" fontId="14" fillId="0" borderId="10" xfId="0" applyNumberFormat="1" applyFont="1" applyFill="1" applyBorder="1" applyAlignment="1">
      <alignment vertical="center" wrapText="1"/>
    </xf>
    <xf numFmtId="9" fontId="16" fillId="0" borderId="10" xfId="0" applyNumberFormat="1" applyFont="1" applyFill="1" applyBorder="1" applyAlignment="1">
      <alignment vertical="center" wrapText="1"/>
    </xf>
    <xf numFmtId="9" fontId="17" fillId="24" borderId="10" xfId="0" applyNumberFormat="1" applyFont="1" applyFill="1" applyBorder="1" applyAlignment="1">
      <alignment horizontal="center" vertical="center"/>
    </xf>
    <xf numFmtId="0" fontId="17" fillId="24" borderId="10" xfId="0" applyFont="1" applyFill="1" applyBorder="1" applyAlignment="1">
      <alignment vertical="center"/>
    </xf>
    <xf numFmtId="0" fontId="18" fillId="24" borderId="10" xfId="0" applyNumberFormat="1" applyFont="1" applyFill="1" applyBorder="1" applyAlignment="1">
      <alignment vertical="center" wrapText="1"/>
    </xf>
    <xf numFmtId="0" fontId="17" fillId="0" borderId="10" xfId="0" applyFont="1" applyFill="1" applyBorder="1" applyAlignment="1">
      <alignment vertical="center" wrapText="1"/>
    </xf>
    <xf numFmtId="0" fontId="17" fillId="0" borderId="10" xfId="0" applyNumberFormat="1" applyFont="1" applyFill="1" applyBorder="1" applyAlignment="1">
      <alignment vertical="center" wrapText="1"/>
    </xf>
    <xf numFmtId="9" fontId="17" fillId="0" borderId="10" xfId="0" applyNumberFormat="1" applyFont="1" applyFill="1" applyBorder="1" applyAlignment="1">
      <alignment horizontal="center" vertical="center"/>
    </xf>
    <xf numFmtId="0" fontId="14" fillId="0" borderId="10" xfId="0" applyFont="1" applyFill="1" applyBorder="1" applyAlignment="1">
      <alignment vertical="center"/>
    </xf>
    <xf numFmtId="0" fontId="18" fillId="0" borderId="10" xfId="0" applyNumberFormat="1" applyFont="1" applyFill="1" applyBorder="1" applyAlignment="1">
      <alignment vertical="center" wrapText="1"/>
    </xf>
    <xf numFmtId="0" fontId="14" fillId="25" borderId="10" xfId="0" applyFont="1" applyFill="1" applyBorder="1" applyAlignment="1">
      <alignment vertical="center"/>
    </xf>
    <xf numFmtId="9" fontId="14" fillId="0" borderId="10" xfId="108" applyNumberFormat="1" applyFont="1" applyFill="1" applyBorder="1" applyAlignment="1">
      <alignment horizontal="center" vertical="center" wrapText="1"/>
      <protection/>
    </xf>
    <xf numFmtId="0" fontId="18" fillId="24" borderId="10" xfId="0" applyFont="1" applyFill="1" applyBorder="1" applyAlignment="1">
      <alignment vertical="center"/>
    </xf>
    <xf numFmtId="0" fontId="19" fillId="0" borderId="0" xfId="0" applyFont="1" applyFill="1" applyAlignment="1">
      <alignment horizontal="right" vertical="center"/>
    </xf>
    <xf numFmtId="0" fontId="14" fillId="0" borderId="10" xfId="72" applyNumberFormat="1" applyFont="1" applyFill="1" applyBorder="1" applyAlignment="1">
      <alignment vertical="center" wrapText="1"/>
    </xf>
    <xf numFmtId="9" fontId="14" fillId="0" borderId="10" xfId="0" applyNumberFormat="1" applyFont="1" applyBorder="1" applyAlignment="1">
      <alignment horizontal="center" vertical="center"/>
    </xf>
    <xf numFmtId="0" fontId="14" fillId="0" borderId="10" xfId="0" applyNumberFormat="1" applyFont="1" applyFill="1" applyBorder="1" applyAlignment="1">
      <alignment horizontal="left" vertical="center" wrapText="1"/>
    </xf>
    <xf numFmtId="0" fontId="14" fillId="0" borderId="10" xfId="0" applyFont="1" applyBorder="1" applyAlignment="1">
      <alignment vertical="center" wrapText="1"/>
    </xf>
    <xf numFmtId="0" fontId="20" fillId="0" borderId="0" xfId="0" applyFont="1" applyFill="1" applyAlignment="1">
      <alignment horizontal="right" vertical="center"/>
    </xf>
    <xf numFmtId="9" fontId="15" fillId="0" borderId="10" xfId="0" applyNumberFormat="1" applyFont="1" applyBorder="1" applyAlignment="1">
      <alignment horizontal="center" vertical="center"/>
    </xf>
    <xf numFmtId="57" fontId="14" fillId="0" borderId="10" xfId="0" applyNumberFormat="1" applyFont="1" applyFill="1" applyBorder="1" applyAlignment="1">
      <alignment horizontal="left" vertical="center"/>
    </xf>
    <xf numFmtId="49" fontId="14" fillId="0" borderId="10" xfId="0" applyNumberFormat="1" applyFont="1" applyFill="1" applyBorder="1" applyAlignment="1">
      <alignment vertical="center"/>
    </xf>
    <xf numFmtId="49" fontId="7" fillId="0" borderId="10" xfId="0" applyNumberFormat="1" applyFont="1" applyFill="1" applyBorder="1" applyAlignment="1">
      <alignment vertical="center"/>
    </xf>
    <xf numFmtId="10" fontId="4" fillId="0" borderId="10" xfId="0" applyNumberFormat="1" applyFont="1" applyFill="1" applyBorder="1" applyAlignment="1">
      <alignment horizontal="center" vertical="center"/>
    </xf>
    <xf numFmtId="9" fontId="7" fillId="0" borderId="10" xfId="0" applyNumberFormat="1" applyFont="1" applyFill="1" applyBorder="1" applyAlignment="1">
      <alignment vertical="center"/>
    </xf>
    <xf numFmtId="0" fontId="20" fillId="0" borderId="0" xfId="0" applyFont="1" applyFill="1" applyAlignment="1">
      <alignment vertical="center"/>
    </xf>
    <xf numFmtId="0" fontId="7" fillId="0" borderId="10" xfId="20" applyNumberFormat="1" applyFont="1" applyFill="1" applyBorder="1" applyAlignment="1">
      <alignment horizontal="left" vertical="center" wrapText="1"/>
    </xf>
    <xf numFmtId="0" fontId="7" fillId="0" borderId="10" xfId="87" applyNumberFormat="1" applyFont="1" applyFill="1" applyBorder="1" applyAlignment="1" applyProtection="1">
      <alignment horizontal="left" vertical="center" wrapText="1"/>
      <protection/>
    </xf>
    <xf numFmtId="0" fontId="4" fillId="0" borderId="10" xfId="0" applyFont="1" applyBorder="1" applyAlignment="1">
      <alignment horizontal="left" vertical="center"/>
    </xf>
    <xf numFmtId="0" fontId="7" fillId="24" borderId="10" xfId="0" applyFont="1" applyFill="1" applyBorder="1" applyAlignment="1">
      <alignment horizontal="left" vertical="center"/>
    </xf>
    <xf numFmtId="0" fontId="7" fillId="25" borderId="10" xfId="0" applyFont="1" applyFill="1" applyBorder="1" applyAlignment="1">
      <alignment horizontal="left" vertical="center"/>
    </xf>
    <xf numFmtId="0" fontId="4" fillId="0" borderId="10" xfId="0" applyNumberFormat="1" applyFont="1" applyFill="1" applyBorder="1" applyAlignment="1">
      <alignment horizontal="left" vertical="center" wrapText="1"/>
    </xf>
    <xf numFmtId="0" fontId="4" fillId="25" borderId="10" xfId="0" applyFont="1" applyFill="1" applyBorder="1" applyAlignment="1">
      <alignment horizontal="left" vertical="center" wrapText="1"/>
    </xf>
    <xf numFmtId="0" fontId="7" fillId="0" borderId="10" xfId="0" applyFont="1" applyBorder="1" applyAlignment="1">
      <alignment horizontal="left" vertical="center"/>
    </xf>
    <xf numFmtId="0" fontId="7" fillId="25" borderId="10" xfId="0" applyFont="1" applyFill="1" applyBorder="1" applyAlignment="1">
      <alignment horizontal="left" vertical="center" wrapText="1"/>
    </xf>
    <xf numFmtId="0" fontId="7" fillId="0" borderId="10" xfId="0" applyFont="1" applyBorder="1" applyAlignment="1">
      <alignment horizontal="left" vertical="center" wrapText="1"/>
    </xf>
    <xf numFmtId="0" fontId="4" fillId="0" borderId="10" xfId="0" applyFont="1" applyBorder="1" applyAlignment="1">
      <alignment horizontal="left" vertical="center" wrapText="1"/>
    </xf>
    <xf numFmtId="0" fontId="8" fillId="0" borderId="10" xfId="0" applyFont="1" applyFill="1" applyBorder="1" applyAlignment="1">
      <alignment horizontal="center" vertical="center" wrapText="1"/>
    </xf>
    <xf numFmtId="0" fontId="9" fillId="0" borderId="10" xfId="0" applyFont="1" applyFill="1" applyBorder="1" applyAlignment="1">
      <alignment horizontal="left" vertical="center"/>
    </xf>
    <xf numFmtId="0" fontId="7" fillId="0" borderId="10" xfId="0" applyFont="1" applyBorder="1" applyAlignment="1">
      <alignment horizontal="center" vertical="center"/>
    </xf>
    <xf numFmtId="0" fontId="21" fillId="0" borderId="10" xfId="0" applyNumberFormat="1" applyFont="1" applyFill="1" applyBorder="1" applyAlignment="1">
      <alignment horizontal="center" vertical="center"/>
    </xf>
    <xf numFmtId="0" fontId="7" fillId="24" borderId="10" xfId="0" applyFont="1" applyFill="1" applyBorder="1" applyAlignment="1">
      <alignment vertical="center"/>
    </xf>
    <xf numFmtId="0" fontId="7" fillId="25" borderId="10" xfId="0" applyFont="1" applyFill="1" applyBorder="1" applyAlignment="1">
      <alignment horizontal="center" vertical="center"/>
    </xf>
    <xf numFmtId="0" fontId="7" fillId="25" borderId="10" xfId="0" applyFont="1" applyFill="1" applyBorder="1" applyAlignment="1">
      <alignment horizontal="center" vertical="center" wrapText="1"/>
    </xf>
    <xf numFmtId="0" fontId="7" fillId="25" borderId="10" xfId="0" applyFont="1" applyFill="1" applyBorder="1" applyAlignment="1">
      <alignment vertical="center"/>
    </xf>
    <xf numFmtId="0" fontId="11" fillId="25" borderId="10" xfId="0" applyFont="1" applyFill="1" applyBorder="1" applyAlignment="1">
      <alignment horizontal="center" vertical="center"/>
    </xf>
    <xf numFmtId="0" fontId="21" fillId="0" borderId="10" xfId="0" applyNumberFormat="1" applyFont="1" applyFill="1" applyBorder="1" applyAlignment="1">
      <alignment horizontal="center" vertical="center" wrapText="1"/>
    </xf>
    <xf numFmtId="0" fontId="21" fillId="0" borderId="10" xfId="0" applyFont="1" applyFill="1" applyBorder="1" applyAlignment="1">
      <alignment horizontal="center" vertical="center"/>
    </xf>
    <xf numFmtId="0" fontId="7" fillId="0" borderId="10" xfId="97" applyNumberFormat="1" applyFont="1" applyFill="1" applyBorder="1" applyAlignment="1">
      <alignment horizontal="center" vertical="center" wrapText="1"/>
      <protection/>
    </xf>
    <xf numFmtId="0" fontId="4" fillId="0" borderId="10" xfId="0" applyFont="1" applyBorder="1" applyAlignment="1">
      <alignment vertical="center"/>
    </xf>
    <xf numFmtId="0" fontId="7" fillId="0" borderId="10" xfId="19" applyFont="1" applyFill="1" applyBorder="1" applyAlignment="1">
      <alignment horizontal="center" vertical="center" wrapText="1"/>
      <protection/>
    </xf>
    <xf numFmtId="0" fontId="21"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0" xfId="0" applyFont="1" applyBorder="1" applyAlignment="1">
      <alignment vertical="center"/>
    </xf>
    <xf numFmtId="0" fontId="11" fillId="0" borderId="10" xfId="0" applyFont="1" applyBorder="1" applyAlignment="1">
      <alignment horizontal="center" vertical="center"/>
    </xf>
    <xf numFmtId="0" fontId="11" fillId="25" borderId="10" xfId="0" applyNumberFormat="1" applyFont="1" applyFill="1" applyBorder="1" applyAlignment="1">
      <alignment horizontal="center" vertical="center" wrapText="1"/>
    </xf>
    <xf numFmtId="0" fontId="11" fillId="25" borderId="10" xfId="0" applyFont="1" applyFill="1" applyBorder="1" applyAlignment="1">
      <alignment horizontal="center" vertical="center" wrapText="1"/>
    </xf>
    <xf numFmtId="0" fontId="4" fillId="0" borderId="11" xfId="0" applyNumberFormat="1"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0" xfId="0" applyFont="1" applyFill="1" applyBorder="1" applyAlignment="1">
      <alignment vertical="center"/>
    </xf>
    <xf numFmtId="0" fontId="4" fillId="0" borderId="13" xfId="0" applyNumberFormat="1" applyFont="1" applyFill="1" applyBorder="1" applyAlignment="1">
      <alignment horizontal="center" vertical="center" wrapText="1"/>
    </xf>
    <xf numFmtId="0" fontId="21" fillId="0" borderId="10" xfId="0" applyNumberFormat="1" applyFont="1" applyFill="1" applyBorder="1" applyAlignment="1">
      <alignment vertical="center"/>
    </xf>
    <xf numFmtId="9" fontId="4" fillId="0" borderId="10" xfId="0" applyNumberFormat="1" applyFont="1" applyFill="1" applyBorder="1" applyAlignment="1">
      <alignment horizontal="center" vertical="center" wrapText="1"/>
    </xf>
    <xf numFmtId="9" fontId="16" fillId="0" borderId="10" xfId="0" applyNumberFormat="1" applyFont="1" applyFill="1" applyBorder="1" applyAlignment="1">
      <alignment vertical="center"/>
    </xf>
    <xf numFmtId="9" fontId="16" fillId="0" borderId="10" xfId="0" applyNumberFormat="1" applyFont="1" applyFill="1" applyBorder="1" applyAlignment="1">
      <alignment horizontal="center" vertical="center"/>
    </xf>
    <xf numFmtId="0" fontId="11" fillId="0" borderId="10" xfId="0" applyNumberFormat="1" applyFont="1" applyFill="1" applyBorder="1" applyAlignment="1">
      <alignment vertical="center"/>
    </xf>
    <xf numFmtId="0" fontId="11" fillId="24" borderId="10" xfId="0" applyFont="1" applyFill="1" applyBorder="1" applyAlignment="1">
      <alignment vertical="center"/>
    </xf>
    <xf numFmtId="9" fontId="14" fillId="24" borderId="10" xfId="0" applyNumberFormat="1" applyFont="1" applyFill="1" applyBorder="1" applyAlignment="1">
      <alignment horizontal="center" vertical="center"/>
    </xf>
    <xf numFmtId="0" fontId="11" fillId="25" borderId="10" xfId="0" applyFont="1" applyFill="1" applyBorder="1" applyAlignment="1">
      <alignment vertical="center"/>
    </xf>
    <xf numFmtId="9" fontId="14" fillId="25" borderId="10" xfId="0" applyNumberFormat="1" applyFont="1" applyFill="1" applyBorder="1" applyAlignment="1">
      <alignment horizontal="center" vertical="center"/>
    </xf>
    <xf numFmtId="0" fontId="21" fillId="0" borderId="10" xfId="0" applyFont="1" applyFill="1" applyBorder="1" applyAlignment="1">
      <alignment horizontal="center" vertical="center" wrapText="1"/>
    </xf>
    <xf numFmtId="0" fontId="21" fillId="0" borderId="10" xfId="0" applyFont="1" applyFill="1" applyBorder="1" applyAlignment="1">
      <alignment horizontal="left" vertical="center" wrapText="1"/>
    </xf>
    <xf numFmtId="9" fontId="15" fillId="0" borderId="10" xfId="0" applyNumberFormat="1" applyFont="1" applyFill="1" applyBorder="1" applyAlignment="1">
      <alignment horizontal="center" vertical="center" wrapText="1"/>
    </xf>
    <xf numFmtId="0" fontId="15" fillId="0" borderId="10" xfId="0" applyFont="1" applyFill="1" applyBorder="1" applyAlignment="1">
      <alignment horizontal="center" vertical="center" wrapText="1"/>
    </xf>
    <xf numFmtId="176" fontId="11" fillId="0" borderId="10" xfId="0" applyNumberFormat="1" applyFont="1" applyFill="1" applyBorder="1" applyAlignment="1">
      <alignment horizontal="center" vertical="center" wrapText="1"/>
    </xf>
    <xf numFmtId="0" fontId="17"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14" fillId="0" borderId="10" xfId="0" applyFont="1" applyFill="1" applyBorder="1" applyAlignment="1">
      <alignment horizontal="center" vertical="center"/>
    </xf>
    <xf numFmtId="0" fontId="0" fillId="0" borderId="10" xfId="0" applyFont="1" applyFill="1" applyBorder="1" applyAlignment="1">
      <alignment vertical="center"/>
    </xf>
    <xf numFmtId="0" fontId="11" fillId="0" borderId="10" xfId="0" applyFont="1" applyBorder="1" applyAlignment="1">
      <alignment vertical="center"/>
    </xf>
    <xf numFmtId="0" fontId="4" fillId="0" borderId="10" xfId="0" applyFont="1" applyFill="1" applyBorder="1" applyAlignment="1">
      <alignment horizontal="justify" vertical="center" wrapText="1"/>
    </xf>
    <xf numFmtId="0" fontId="4" fillId="0" borderId="14" xfId="0" applyFont="1" applyFill="1" applyBorder="1" applyAlignment="1">
      <alignment horizontal="center" vertical="center" wrapText="1"/>
    </xf>
    <xf numFmtId="0" fontId="4" fillId="0" borderId="14" xfId="0" applyNumberFormat="1" applyFont="1" applyFill="1" applyBorder="1" applyAlignment="1">
      <alignment horizontal="center" vertical="center" wrapText="1"/>
    </xf>
    <xf numFmtId="9" fontId="0" fillId="0" borderId="10" xfId="0" applyNumberFormat="1" applyFont="1" applyFill="1" applyBorder="1" applyAlignment="1">
      <alignment vertical="center"/>
    </xf>
    <xf numFmtId="0" fontId="16" fillId="0" borderId="10" xfId="0" applyFont="1" applyFill="1" applyBorder="1" applyAlignment="1">
      <alignment vertical="center"/>
    </xf>
    <xf numFmtId="0" fontId="14" fillId="24" borderId="10" xfId="0" applyFont="1" applyFill="1" applyBorder="1" applyAlignment="1">
      <alignment vertical="center"/>
    </xf>
    <xf numFmtId="0" fontId="15" fillId="0" borderId="10" xfId="0" applyFont="1" applyFill="1" applyBorder="1" applyAlignment="1">
      <alignment vertical="center"/>
    </xf>
    <xf numFmtId="0" fontId="15" fillId="0" borderId="10" xfId="0" applyNumberFormat="1" applyFont="1" applyFill="1" applyBorder="1" applyAlignment="1">
      <alignment horizontal="left" vertical="center" wrapText="1"/>
    </xf>
    <xf numFmtId="0" fontId="14" fillId="0" borderId="10" xfId="0" applyFont="1" applyFill="1" applyBorder="1" applyAlignment="1">
      <alignment horizontal="left" vertical="center" wrapText="1"/>
    </xf>
    <xf numFmtId="0" fontId="15" fillId="0" borderId="10" xfId="0" applyFont="1" applyFill="1" applyBorder="1" applyAlignment="1">
      <alignment vertical="center" wrapText="1"/>
    </xf>
    <xf numFmtId="0" fontId="15" fillId="0" borderId="10" xfId="0" applyFont="1" applyFill="1" applyBorder="1" applyAlignment="1">
      <alignment horizontal="left" vertical="center" wrapText="1"/>
    </xf>
    <xf numFmtId="0" fontId="2" fillId="0" borderId="10" xfId="0" applyFont="1" applyFill="1" applyBorder="1" applyAlignment="1">
      <alignment vertical="center"/>
    </xf>
    <xf numFmtId="0" fontId="14" fillId="0" borderId="10" xfId="0" applyFont="1" applyBorder="1" applyAlignment="1">
      <alignment vertical="center"/>
    </xf>
    <xf numFmtId="0" fontId="0" fillId="0" borderId="10" xfId="0" applyNumberFormat="1" applyFont="1" applyFill="1" applyBorder="1" applyAlignment="1">
      <alignment vertical="center"/>
    </xf>
    <xf numFmtId="0" fontId="22" fillId="0" borderId="10" xfId="0" applyNumberFormat="1" applyFont="1" applyFill="1" applyBorder="1" applyAlignment="1">
      <alignment horizontal="left" vertical="center" wrapText="1"/>
    </xf>
    <xf numFmtId="0" fontId="7" fillId="0" borderId="11" xfId="0" applyFont="1" applyFill="1" applyBorder="1" applyAlignment="1">
      <alignment horizontal="left" vertical="center"/>
    </xf>
    <xf numFmtId="0" fontId="7" fillId="0" borderId="10" xfId="44" applyNumberFormat="1" applyFont="1" applyFill="1" applyBorder="1" applyAlignment="1" applyProtection="1">
      <alignment horizontal="left" vertical="center" wrapText="1"/>
      <protection/>
    </xf>
    <xf numFmtId="0" fontId="4" fillId="0" borderId="11" xfId="0" applyFont="1" applyFill="1" applyBorder="1" applyAlignment="1">
      <alignment horizontal="center" vertical="center"/>
    </xf>
    <xf numFmtId="179" fontId="11" fillId="0" borderId="10" xfId="0" applyNumberFormat="1" applyFont="1" applyFill="1" applyBorder="1" applyAlignment="1">
      <alignment horizontal="center" vertical="center" wrapText="1"/>
    </xf>
    <xf numFmtId="9" fontId="15" fillId="0" borderId="10" xfId="35" applyNumberFormat="1" applyFont="1" applyFill="1" applyBorder="1" applyAlignment="1">
      <alignment horizontal="center" vertical="center"/>
    </xf>
    <xf numFmtId="0" fontId="21" fillId="0" borderId="10" xfId="0" applyNumberFormat="1" applyFont="1" applyFill="1" applyBorder="1" applyAlignment="1">
      <alignment vertical="center" wrapText="1"/>
    </xf>
    <xf numFmtId="0" fontId="14" fillId="0" borderId="10" xfId="0" applyFont="1" applyBorder="1" applyAlignment="1">
      <alignment horizontal="center" vertical="center"/>
    </xf>
    <xf numFmtId="9" fontId="2" fillId="0" borderId="10" xfId="0" applyNumberFormat="1" applyFont="1" applyFill="1" applyBorder="1" applyAlignment="1">
      <alignment vertical="center"/>
    </xf>
    <xf numFmtId="0" fontId="15" fillId="0" borderId="10" xfId="0" applyFont="1" applyFill="1" applyBorder="1" applyAlignment="1">
      <alignment horizontal="center" vertical="center"/>
    </xf>
    <xf numFmtId="9" fontId="7" fillId="0" borderId="10" xfId="35" applyFont="1" applyFill="1" applyBorder="1" applyAlignment="1">
      <alignment horizontal="center" vertical="center"/>
    </xf>
    <xf numFmtId="0" fontId="4" fillId="0" borderId="12" xfId="0" applyFont="1" applyFill="1" applyBorder="1" applyAlignment="1">
      <alignment horizontal="center" vertical="center"/>
    </xf>
    <xf numFmtId="9" fontId="7" fillId="0" borderId="11" xfId="35" applyFont="1" applyFill="1" applyBorder="1" applyAlignment="1">
      <alignment horizontal="center" vertical="center"/>
    </xf>
    <xf numFmtId="0" fontId="14" fillId="0" borderId="10" xfId="0" applyFont="1" applyFill="1" applyBorder="1" applyAlignment="1">
      <alignment horizontal="center" vertical="center" wrapText="1"/>
    </xf>
    <xf numFmtId="9" fontId="15" fillId="0" borderId="10" xfId="0" applyNumberFormat="1" applyFont="1" applyFill="1" applyBorder="1" applyAlignment="1">
      <alignment horizontal="left" vertical="center" wrapText="1"/>
    </xf>
    <xf numFmtId="0" fontId="15" fillId="0" borderId="10" xfId="0" applyNumberFormat="1" applyFont="1" applyFill="1" applyBorder="1" applyAlignment="1">
      <alignment horizontal="center" vertical="center" wrapText="1"/>
    </xf>
    <xf numFmtId="0" fontId="2" fillId="0" borderId="10" xfId="0" applyFont="1" applyBorder="1" applyAlignment="1">
      <alignment vertical="center"/>
    </xf>
    <xf numFmtId="0" fontId="7" fillId="0" borderId="10" xfId="0" applyFont="1" applyFill="1" applyBorder="1" applyAlignment="1">
      <alignment vertical="center"/>
    </xf>
    <xf numFmtId="0" fontId="23" fillId="0" borderId="10" xfId="0" applyFont="1" applyFill="1" applyBorder="1" applyAlignment="1">
      <alignment horizontal="center" vertical="center"/>
    </xf>
    <xf numFmtId="0" fontId="0" fillId="0" borderId="0" xfId="0" applyAlignment="1">
      <alignment horizontal="center" vertical="center"/>
    </xf>
    <xf numFmtId="0" fontId="24" fillId="0" borderId="0" xfId="103" applyNumberFormat="1" applyFont="1" applyFill="1" applyBorder="1" applyAlignment="1">
      <alignment horizontal="left" vertical="center"/>
    </xf>
    <xf numFmtId="0" fontId="24" fillId="0" borderId="0" xfId="103" applyNumberFormat="1" applyFont="1" applyFill="1" applyBorder="1" applyAlignment="1">
      <alignment horizontal="center" vertical="center"/>
    </xf>
    <xf numFmtId="0" fontId="25" fillId="0" borderId="0" xfId="103" applyNumberFormat="1" applyFont="1" applyFill="1" applyBorder="1" applyAlignment="1">
      <alignment horizontal="center" vertical="center" wrapText="1" shrinkToFit="1"/>
    </xf>
    <xf numFmtId="0" fontId="25" fillId="0" borderId="0" xfId="103" applyNumberFormat="1" applyFont="1" applyFill="1" applyBorder="1" applyAlignment="1">
      <alignment horizontal="center" vertical="center" shrinkToFit="1"/>
    </xf>
    <xf numFmtId="0" fontId="0" fillId="0" borderId="0" xfId="103" applyNumberFormat="1" applyFont="1" applyFill="1" applyBorder="1" applyAlignment="1">
      <alignment/>
    </xf>
    <xf numFmtId="0" fontId="26" fillId="11" borderId="10" xfId="103" applyFont="1" applyFill="1" applyBorder="1" applyAlignment="1">
      <alignment horizontal="center" vertical="center"/>
    </xf>
    <xf numFmtId="0" fontId="26" fillId="11" borderId="10" xfId="103" applyFont="1" applyFill="1" applyBorder="1" applyAlignment="1">
      <alignment horizontal="center" vertical="center" wrapText="1"/>
    </xf>
    <xf numFmtId="177" fontId="8" fillId="11" borderId="10" xfId="103" applyNumberFormat="1" applyFont="1" applyFill="1" applyBorder="1" applyAlignment="1">
      <alignment horizontal="center" vertical="center" wrapText="1"/>
    </xf>
    <xf numFmtId="180" fontId="9" fillId="11" borderId="10" xfId="103" applyNumberFormat="1" applyFont="1" applyFill="1" applyBorder="1" applyAlignment="1">
      <alignment horizontal="center" vertical="center" wrapText="1"/>
    </xf>
    <xf numFmtId="0" fontId="26" fillId="0" borderId="10" xfId="103" applyFont="1" applyBorder="1" applyAlignment="1">
      <alignment horizontal="center" vertical="center"/>
    </xf>
    <xf numFmtId="0" fontId="26" fillId="0" borderId="10" xfId="103" applyNumberFormat="1" applyFont="1" applyFill="1" applyBorder="1" applyAlignment="1">
      <alignment horizontal="right" vertical="center"/>
    </xf>
    <xf numFmtId="177" fontId="26" fillId="0" borderId="10" xfId="103" applyNumberFormat="1" applyFont="1" applyBorder="1" applyAlignment="1">
      <alignment vertical="center"/>
    </xf>
    <xf numFmtId="0" fontId="20" fillId="0" borderId="10" xfId="20" applyFont="1" applyFill="1" applyBorder="1" applyAlignment="1" applyProtection="1">
      <alignment horizontal="center" vertical="center"/>
      <protection/>
    </xf>
    <xf numFmtId="0" fontId="20" fillId="0" borderId="10" xfId="0" applyFont="1" applyFill="1" applyBorder="1" applyAlignment="1">
      <alignment horizontal="center" vertical="center"/>
    </xf>
    <xf numFmtId="0" fontId="20" fillId="0" borderId="10" xfId="0" applyFont="1" applyFill="1" applyBorder="1" applyAlignment="1">
      <alignment vertical="center"/>
    </xf>
    <xf numFmtId="177" fontId="20" fillId="0" borderId="10" xfId="21" applyNumberFormat="1" applyFont="1" applyFill="1" applyBorder="1" applyAlignment="1">
      <alignment vertical="center"/>
    </xf>
    <xf numFmtId="0" fontId="1" fillId="0" borderId="10" xfId="0" applyFont="1" applyFill="1" applyBorder="1" applyAlignment="1">
      <alignment horizontal="center" vertical="center"/>
    </xf>
    <xf numFmtId="0" fontId="1" fillId="0" borderId="10" xfId="0" applyFont="1" applyFill="1" applyBorder="1" applyAlignment="1">
      <alignment vertical="center"/>
    </xf>
    <xf numFmtId="180" fontId="20" fillId="0" borderId="10" xfId="0" applyNumberFormat="1" applyFont="1" applyFill="1" applyBorder="1" applyAlignment="1">
      <alignment horizontal="right" vertical="center"/>
    </xf>
    <xf numFmtId="177" fontId="1" fillId="0" borderId="10" xfId="103" applyNumberFormat="1" applyFont="1" applyFill="1" applyBorder="1" applyAlignment="1" applyProtection="1">
      <alignment vertical="center"/>
      <protection/>
    </xf>
    <xf numFmtId="0" fontId="1" fillId="0" borderId="0" xfId="103" applyNumberFormat="1" applyFont="1" applyFill="1" applyBorder="1" applyAlignment="1">
      <alignment horizontal="left" vertical="center" wrapText="1"/>
    </xf>
    <xf numFmtId="0" fontId="1" fillId="0" borderId="0" xfId="103" applyNumberFormat="1" applyFont="1" applyFill="1" applyBorder="1" applyAlignment="1">
      <alignment horizontal="center" vertical="center" wrapText="1"/>
    </xf>
    <xf numFmtId="181" fontId="8" fillId="11" borderId="10" xfId="103" applyNumberFormat="1" applyFont="1" applyFill="1" applyBorder="1" applyAlignment="1">
      <alignment horizontal="center" vertical="center" wrapText="1"/>
    </xf>
    <xf numFmtId="181" fontId="9" fillId="11" borderId="10" xfId="103" applyNumberFormat="1" applyFont="1" applyFill="1" applyBorder="1" applyAlignment="1">
      <alignment horizontal="center" vertical="center" wrapText="1"/>
    </xf>
    <xf numFmtId="10" fontId="26" fillId="0" borderId="10" xfId="117" applyNumberFormat="1" applyFont="1" applyBorder="1" applyAlignment="1">
      <alignment horizontal="right" vertical="center"/>
    </xf>
    <xf numFmtId="0" fontId="26" fillId="0" borderId="10" xfId="103" applyNumberFormat="1" applyFont="1" applyFill="1" applyBorder="1" applyAlignment="1">
      <alignment horizontal="center" vertical="center"/>
    </xf>
    <xf numFmtId="10" fontId="20" fillId="0" borderId="10" xfId="117" applyNumberFormat="1" applyFont="1" applyFill="1" applyBorder="1" applyAlignment="1">
      <alignment horizontal="right" vertical="center"/>
    </xf>
    <xf numFmtId="0" fontId="20" fillId="0" borderId="10" xfId="103" applyFont="1" applyFill="1" applyBorder="1" applyAlignment="1" applyProtection="1">
      <alignment horizontal="center" vertical="center"/>
      <protection/>
    </xf>
    <xf numFmtId="0" fontId="20" fillId="0" borderId="0" xfId="103" applyNumberFormat="1" applyFont="1" applyFill="1" applyBorder="1" applyAlignment="1">
      <alignment vertical="center"/>
    </xf>
    <xf numFmtId="0" fontId="27" fillId="0" borderId="0" xfId="103" applyNumberFormat="1" applyFont="1" applyFill="1" applyBorder="1" applyAlignment="1">
      <alignment horizontal="center" vertical="center" wrapText="1" shrinkToFit="1"/>
    </xf>
    <xf numFmtId="0" fontId="26" fillId="11" borderId="15" xfId="103" applyFont="1" applyFill="1" applyBorder="1" applyAlignment="1">
      <alignment horizontal="center" vertical="center"/>
    </xf>
    <xf numFmtId="0" fontId="26" fillId="11" borderId="16" xfId="103" applyFont="1" applyFill="1" applyBorder="1" applyAlignment="1">
      <alignment horizontal="center" vertical="center"/>
    </xf>
    <xf numFmtId="0" fontId="26" fillId="11" borderId="17" xfId="103" applyFont="1" applyFill="1" applyBorder="1" applyAlignment="1">
      <alignment horizontal="center" vertical="center" wrapText="1"/>
    </xf>
    <xf numFmtId="0" fontId="26" fillId="11" borderId="18" xfId="103" applyFont="1" applyFill="1" applyBorder="1" applyAlignment="1">
      <alignment horizontal="center" vertical="center" wrapText="1"/>
    </xf>
    <xf numFmtId="0" fontId="26" fillId="11" borderId="19" xfId="103" applyFont="1" applyFill="1" applyBorder="1" applyAlignment="1">
      <alignment horizontal="center" vertical="center"/>
    </xf>
    <xf numFmtId="0" fontId="26" fillId="11" borderId="20" xfId="103" applyFont="1" applyFill="1" applyBorder="1" applyAlignment="1">
      <alignment horizontal="center" vertical="center" wrapText="1"/>
    </xf>
    <xf numFmtId="0" fontId="26" fillId="0" borderId="19" xfId="103" applyFont="1" applyBorder="1" applyAlignment="1">
      <alignment horizontal="center" vertical="center"/>
    </xf>
    <xf numFmtId="0" fontId="20" fillId="0" borderId="19" xfId="20" applyFont="1" applyFill="1" applyBorder="1" applyAlignment="1" applyProtection="1">
      <alignment horizontal="center" vertical="center"/>
      <protection/>
    </xf>
    <xf numFmtId="0" fontId="20" fillId="0" borderId="21" xfId="20" applyFont="1" applyFill="1" applyBorder="1" applyAlignment="1" applyProtection="1">
      <alignment horizontal="center" vertical="center"/>
      <protection/>
    </xf>
    <xf numFmtId="0" fontId="20" fillId="0" borderId="22" xfId="0" applyFont="1" applyFill="1" applyBorder="1" applyAlignment="1">
      <alignment horizontal="center" vertical="center"/>
    </xf>
    <xf numFmtId="0" fontId="20" fillId="0" borderId="22" xfId="0" applyFont="1" applyFill="1" applyBorder="1" applyAlignment="1">
      <alignment vertical="center"/>
    </xf>
    <xf numFmtId="0" fontId="26" fillId="11" borderId="23" xfId="103" applyFont="1" applyFill="1" applyBorder="1" applyAlignment="1">
      <alignment horizontal="center" vertical="center" wrapText="1"/>
    </xf>
    <xf numFmtId="177" fontId="8" fillId="11" borderId="15" xfId="103" applyNumberFormat="1" applyFont="1" applyFill="1" applyBorder="1" applyAlignment="1">
      <alignment horizontal="center" vertical="center" wrapText="1"/>
    </xf>
    <xf numFmtId="181" fontId="8" fillId="11" borderId="16" xfId="103" applyNumberFormat="1" applyFont="1" applyFill="1" applyBorder="1" applyAlignment="1">
      <alignment horizontal="center" vertical="center" wrapText="1"/>
    </xf>
    <xf numFmtId="181" fontId="8" fillId="11" borderId="24" xfId="103" applyNumberFormat="1" applyFont="1" applyFill="1" applyBorder="1" applyAlignment="1">
      <alignment horizontal="center" vertical="center" wrapText="1"/>
    </xf>
    <xf numFmtId="0" fontId="26" fillId="11" borderId="25" xfId="103" applyFont="1" applyFill="1" applyBorder="1" applyAlignment="1">
      <alignment horizontal="center" vertical="center" wrapText="1"/>
    </xf>
    <xf numFmtId="180" fontId="9" fillId="11" borderId="19" xfId="103" applyNumberFormat="1" applyFont="1" applyFill="1" applyBorder="1" applyAlignment="1">
      <alignment horizontal="center" vertical="center" wrapText="1"/>
    </xf>
    <xf numFmtId="181" fontId="9" fillId="11" borderId="25" xfId="103" applyNumberFormat="1" applyFont="1" applyFill="1" applyBorder="1" applyAlignment="1">
      <alignment horizontal="center" vertical="center" wrapText="1"/>
    </xf>
    <xf numFmtId="0" fontId="26" fillId="0" borderId="25" xfId="103" applyNumberFormat="1" applyFont="1" applyFill="1" applyBorder="1" applyAlignment="1">
      <alignment horizontal="right" vertical="center"/>
    </xf>
    <xf numFmtId="177" fontId="26" fillId="0" borderId="19" xfId="103" applyNumberFormat="1" applyFont="1" applyBorder="1" applyAlignment="1">
      <alignment vertical="center"/>
    </xf>
    <xf numFmtId="0" fontId="26" fillId="0" borderId="25" xfId="103" applyNumberFormat="1" applyFont="1" applyFill="1" applyBorder="1" applyAlignment="1">
      <alignment horizontal="center" vertical="center"/>
    </xf>
    <xf numFmtId="0" fontId="20" fillId="0" borderId="25" xfId="0" applyFont="1" applyFill="1" applyBorder="1" applyAlignment="1">
      <alignment vertical="center"/>
    </xf>
    <xf numFmtId="177" fontId="20" fillId="0" borderId="19" xfId="21" applyNumberFormat="1" applyFont="1" applyFill="1" applyBorder="1" applyAlignment="1">
      <alignment vertical="center"/>
    </xf>
    <xf numFmtId="0" fontId="20" fillId="0" borderId="25" xfId="103" applyFont="1" applyFill="1" applyBorder="1" applyAlignment="1" applyProtection="1">
      <alignment horizontal="center" vertical="center"/>
      <protection/>
    </xf>
    <xf numFmtId="180" fontId="20" fillId="0" borderId="0" xfId="0" applyNumberFormat="1" applyFont="1" applyFill="1" applyBorder="1" applyAlignment="1">
      <alignment horizontal="right" vertical="center"/>
    </xf>
    <xf numFmtId="177" fontId="1" fillId="0" borderId="19" xfId="103" applyNumberFormat="1" applyFont="1" applyFill="1" applyBorder="1" applyAlignment="1" applyProtection="1">
      <alignment vertical="center"/>
      <protection/>
    </xf>
    <xf numFmtId="0" fontId="20" fillId="0" borderId="26" xfId="0" applyFont="1" applyFill="1" applyBorder="1" applyAlignment="1">
      <alignment vertical="center"/>
    </xf>
    <xf numFmtId="177" fontId="20" fillId="0" borderId="21" xfId="21" applyNumberFormat="1" applyFont="1" applyFill="1" applyBorder="1" applyAlignment="1">
      <alignment vertical="center"/>
    </xf>
    <xf numFmtId="10" fontId="20" fillId="0" borderId="22" xfId="117" applyNumberFormat="1" applyFont="1" applyFill="1" applyBorder="1" applyAlignment="1">
      <alignment horizontal="right" vertical="center"/>
    </xf>
    <xf numFmtId="0" fontId="20" fillId="0" borderId="26" xfId="103" applyFont="1" applyFill="1" applyBorder="1" applyAlignment="1" applyProtection="1">
      <alignment horizontal="center" vertical="center"/>
      <protection/>
    </xf>
    <xf numFmtId="177" fontId="26" fillId="0" borderId="19" xfId="103" applyNumberFormat="1" applyFont="1" applyBorder="1" applyAlignment="1">
      <alignment horizontal="right" vertical="center"/>
    </xf>
    <xf numFmtId="176" fontId="26" fillId="0" borderId="10" xfId="103" applyNumberFormat="1" applyFont="1" applyFill="1" applyBorder="1" applyAlignment="1">
      <alignment horizontal="right" vertical="center"/>
    </xf>
    <xf numFmtId="0" fontId="20" fillId="0" borderId="10" xfId="103" applyFont="1" applyFill="1" applyBorder="1" applyAlignment="1">
      <alignment horizontal="center" vertical="center"/>
    </xf>
    <xf numFmtId="0" fontId="20" fillId="0" borderId="10" xfId="103" applyFont="1" applyBorder="1" applyAlignment="1" applyProtection="1">
      <alignment vertical="center"/>
      <protection/>
    </xf>
    <xf numFmtId="176" fontId="20" fillId="0" borderId="10" xfId="103" applyNumberFormat="1" applyFont="1" applyBorder="1" applyAlignment="1" applyProtection="1">
      <alignment horizontal="right" vertical="center"/>
      <protection/>
    </xf>
    <xf numFmtId="0" fontId="20" fillId="0" borderId="10" xfId="103" applyFont="1" applyFill="1" applyBorder="1" applyAlignment="1" applyProtection="1">
      <alignment vertical="center"/>
      <protection/>
    </xf>
    <xf numFmtId="177" fontId="20" fillId="0" borderId="10" xfId="21" applyNumberFormat="1" applyFont="1" applyBorder="1" applyAlignment="1">
      <alignment vertical="center"/>
    </xf>
    <xf numFmtId="177" fontId="0" fillId="0" borderId="10" xfId="103" applyNumberFormat="1" applyFont="1" applyFill="1" applyBorder="1" applyAlignment="1" applyProtection="1">
      <alignment vertical="center"/>
      <protection/>
    </xf>
    <xf numFmtId="0" fontId="20" fillId="0" borderId="10" xfId="114" applyFont="1" applyFill="1" applyBorder="1" applyAlignment="1">
      <alignment vertical="center"/>
    </xf>
    <xf numFmtId="176" fontId="20" fillId="0" borderId="10" xfId="103" applyNumberFormat="1" applyFont="1" applyFill="1" applyBorder="1" applyAlignment="1" applyProtection="1">
      <alignment horizontal="right" vertical="center"/>
      <protection/>
    </xf>
    <xf numFmtId="10" fontId="20" fillId="0" borderId="10" xfId="117" applyNumberFormat="1" applyFont="1" applyBorder="1" applyAlignment="1">
      <alignment horizontal="right" vertical="center"/>
    </xf>
    <xf numFmtId="0" fontId="26" fillId="11" borderId="20" xfId="103" applyFont="1" applyFill="1" applyBorder="1" applyAlignment="1">
      <alignment vertical="center" wrapText="1"/>
    </xf>
    <xf numFmtId="0" fontId="26" fillId="0" borderId="19" xfId="103" applyFont="1" applyFill="1" applyBorder="1" applyAlignment="1">
      <alignment horizontal="center" vertical="center"/>
    </xf>
    <xf numFmtId="0" fontId="26" fillId="0" borderId="10" xfId="103" applyFont="1" applyFill="1" applyBorder="1" applyAlignment="1">
      <alignment horizontal="center" vertical="center"/>
    </xf>
    <xf numFmtId="0" fontId="20" fillId="0" borderId="19" xfId="103" applyFont="1" applyFill="1" applyBorder="1" applyAlignment="1">
      <alignment horizontal="center" vertical="center"/>
    </xf>
    <xf numFmtId="0" fontId="20" fillId="0" borderId="10" xfId="114" applyFont="1" applyFill="1" applyBorder="1" applyAlignment="1">
      <alignment horizontal="right" vertical="center"/>
    </xf>
    <xf numFmtId="0" fontId="20" fillId="0" borderId="21" xfId="103" applyFont="1" applyFill="1" applyBorder="1" applyAlignment="1">
      <alignment horizontal="center" vertical="center"/>
    </xf>
    <xf numFmtId="0" fontId="20" fillId="0" borderId="22" xfId="103" applyFont="1" applyFill="1" applyBorder="1" applyAlignment="1" applyProtection="1">
      <alignment vertical="center"/>
      <protection/>
    </xf>
    <xf numFmtId="177" fontId="26" fillId="0" borderId="19" xfId="103" applyNumberFormat="1" applyFont="1" applyFill="1" applyBorder="1" applyAlignment="1">
      <alignment vertical="center"/>
    </xf>
    <xf numFmtId="10" fontId="26" fillId="0" borderId="10" xfId="117" applyNumberFormat="1" applyFont="1" applyFill="1" applyBorder="1" applyAlignment="1">
      <alignment horizontal="right" vertical="center"/>
    </xf>
    <xf numFmtId="0" fontId="20" fillId="0" borderId="25" xfId="103" applyFont="1" applyFill="1" applyBorder="1" applyAlignment="1" applyProtection="1">
      <alignment vertical="center"/>
      <protection/>
    </xf>
    <xf numFmtId="177" fontId="0" fillId="0" borderId="19" xfId="103" applyNumberFormat="1" applyFont="1" applyFill="1" applyBorder="1" applyAlignment="1" applyProtection="1">
      <alignment vertical="center"/>
      <protection/>
    </xf>
    <xf numFmtId="0" fontId="20" fillId="0" borderId="26" xfId="103" applyFont="1" applyFill="1" applyBorder="1" applyAlignment="1" applyProtection="1">
      <alignment vertical="center"/>
      <protection/>
    </xf>
    <xf numFmtId="0" fontId="24" fillId="0" borderId="0" xfId="0" applyNumberFormat="1" applyFont="1" applyFill="1" applyBorder="1" applyAlignment="1">
      <alignment horizontal="left" vertical="center"/>
    </xf>
    <xf numFmtId="0" fontId="0" fillId="0" borderId="0" xfId="0" applyNumberFormat="1" applyFont="1" applyFill="1" applyBorder="1" applyAlignment="1">
      <alignment vertical="center"/>
    </xf>
    <xf numFmtId="0" fontId="28" fillId="0" borderId="0" xfId="0" applyNumberFormat="1" applyFont="1" applyFill="1" applyBorder="1" applyAlignment="1">
      <alignment horizontal="center" vertical="center" shrinkToFit="1"/>
    </xf>
    <xf numFmtId="0" fontId="0" fillId="0" borderId="10" xfId="0" applyNumberFormat="1" applyFont="1" applyFill="1" applyBorder="1" applyAlignment="1">
      <alignment horizontal="center" vertical="center" wrapText="1"/>
    </xf>
    <xf numFmtId="0" fontId="29" fillId="0" borderId="10" xfId="0" applyNumberFormat="1" applyFont="1" applyFill="1" applyBorder="1" applyAlignment="1">
      <alignment horizontal="center" vertical="center" wrapText="1"/>
    </xf>
    <xf numFmtId="0" fontId="30" fillId="25" borderId="27" xfId="0" applyNumberFormat="1" applyFont="1" applyFill="1" applyBorder="1" applyAlignment="1">
      <alignment horizontal="center" vertical="center" wrapText="1"/>
    </xf>
    <xf numFmtId="0" fontId="30" fillId="0" borderId="28" xfId="0" applyNumberFormat="1" applyFont="1" applyFill="1" applyBorder="1" applyAlignment="1">
      <alignment horizontal="center" vertical="center" wrapText="1"/>
    </xf>
    <xf numFmtId="0" fontId="30" fillId="25" borderId="10"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xf>
    <xf numFmtId="0" fontId="2" fillId="0" borderId="10" xfId="20" applyNumberFormat="1" applyFont="1" applyFill="1" applyBorder="1" applyAlignment="1">
      <alignment horizontal="center" vertical="center" wrapText="1"/>
    </xf>
    <xf numFmtId="0" fontId="2" fillId="0" borderId="10" xfId="20" applyNumberFormat="1" applyFont="1" applyFill="1" applyBorder="1" applyAlignment="1">
      <alignment horizontal="center" vertical="center"/>
    </xf>
    <xf numFmtId="0" fontId="2" fillId="0" borderId="10" xfId="104" applyNumberFormat="1" applyFont="1" applyFill="1" applyBorder="1" applyAlignment="1">
      <alignment horizontal="center" vertical="center"/>
      <protection/>
    </xf>
    <xf numFmtId="0" fontId="0" fillId="0" borderId="10" xfId="0" applyFill="1" applyBorder="1" applyAlignment="1">
      <alignment horizontal="center" vertical="center"/>
    </xf>
    <xf numFmtId="0" fontId="0" fillId="0" borderId="27" xfId="0" applyNumberFormat="1" applyFont="1" applyFill="1" applyBorder="1" applyAlignment="1">
      <alignment horizontal="center" vertical="center" wrapText="1"/>
    </xf>
    <xf numFmtId="0" fontId="0" fillId="0" borderId="29"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xf>
    <xf numFmtId="0" fontId="0" fillId="0" borderId="30" xfId="0" applyNumberFormat="1" applyFont="1" applyFill="1" applyBorder="1" applyAlignment="1">
      <alignment horizontal="center" vertical="center"/>
    </xf>
    <xf numFmtId="10" fontId="30" fillId="25" borderId="10" xfId="0" applyNumberFormat="1" applyFont="1" applyFill="1" applyBorder="1" applyAlignment="1">
      <alignment horizontal="center" vertical="center" wrapText="1"/>
    </xf>
    <xf numFmtId="10" fontId="30" fillId="25" borderId="10" xfId="35" applyNumberFormat="1" applyFont="1" applyFill="1" applyBorder="1" applyAlignment="1">
      <alignment horizontal="center" vertical="center"/>
    </xf>
    <xf numFmtId="10" fontId="0" fillId="0" borderId="10" xfId="0" applyNumberFormat="1" applyFont="1" applyFill="1" applyBorder="1" applyAlignment="1">
      <alignment horizontal="center" vertical="center" wrapText="1"/>
    </xf>
    <xf numFmtId="10" fontId="0" fillId="0" borderId="10" xfId="35" applyNumberFormat="1" applyFont="1" applyFill="1" applyBorder="1" applyAlignment="1">
      <alignment horizontal="center" vertical="center"/>
    </xf>
    <xf numFmtId="10" fontId="0" fillId="0" borderId="0" xfId="0" applyNumberFormat="1" applyFont="1" applyFill="1" applyBorder="1" applyAlignment="1">
      <alignment vertical="center"/>
    </xf>
    <xf numFmtId="0" fontId="2" fillId="0" borderId="10" xfId="0" applyNumberFormat="1" applyFont="1" applyFill="1" applyBorder="1" applyAlignment="1">
      <alignment horizontal="center" vertical="center" wrapText="1"/>
    </xf>
    <xf numFmtId="176" fontId="0" fillId="25" borderId="10" xfId="35" applyNumberFormat="1" applyFont="1" applyFill="1" applyBorder="1" applyAlignment="1">
      <alignment horizontal="center" vertical="center"/>
    </xf>
    <xf numFmtId="0" fontId="24" fillId="0" borderId="0" xfId="103" applyNumberFormat="1" applyFont="1" applyFill="1" applyBorder="1" applyAlignment="1">
      <alignment horizontal="left" vertical="top"/>
    </xf>
    <xf numFmtId="0" fontId="31" fillId="0" borderId="0" xfId="103" applyNumberFormat="1" applyFont="1" applyFill="1" applyBorder="1" applyAlignment="1">
      <alignment horizontal="center" vertical="center" shrinkToFit="1"/>
    </xf>
    <xf numFmtId="0" fontId="26" fillId="11" borderId="15" xfId="103" applyNumberFormat="1" applyFont="1" applyFill="1" applyBorder="1" applyAlignment="1">
      <alignment horizontal="center" vertical="center"/>
    </xf>
    <xf numFmtId="0" fontId="26" fillId="11" borderId="16" xfId="103" applyNumberFormat="1" applyFont="1" applyFill="1" applyBorder="1" applyAlignment="1">
      <alignment horizontal="center" vertical="center"/>
    </xf>
    <xf numFmtId="0" fontId="26" fillId="11" borderId="24" xfId="103" applyNumberFormat="1" applyFont="1" applyFill="1" applyBorder="1" applyAlignment="1">
      <alignment horizontal="center" vertical="center" wrapText="1"/>
    </xf>
    <xf numFmtId="0" fontId="26" fillId="11" borderId="19" xfId="103" applyNumberFormat="1" applyFont="1" applyFill="1" applyBorder="1" applyAlignment="1">
      <alignment horizontal="center" vertical="center"/>
    </xf>
    <xf numFmtId="0" fontId="26" fillId="11" borderId="10" xfId="103" applyNumberFormat="1" applyFont="1" applyFill="1" applyBorder="1" applyAlignment="1">
      <alignment horizontal="center" vertical="center"/>
    </xf>
    <xf numFmtId="0" fontId="26" fillId="11" borderId="25" xfId="103" applyNumberFormat="1" applyFont="1" applyFill="1" applyBorder="1" applyAlignment="1">
      <alignment horizontal="center" vertical="center" wrapText="1"/>
    </xf>
    <xf numFmtId="0" fontId="26" fillId="0" borderId="19" xfId="103" applyNumberFormat="1" applyFont="1" applyFill="1" applyBorder="1" applyAlignment="1">
      <alignment horizontal="center" vertical="center"/>
    </xf>
    <xf numFmtId="177" fontId="26" fillId="0" borderId="19" xfId="103" applyNumberFormat="1" applyFont="1" applyFill="1" applyBorder="1" applyAlignment="1">
      <alignment horizontal="right" vertical="center"/>
    </xf>
    <xf numFmtId="0" fontId="20" fillId="0" borderId="19" xfId="103" applyNumberFormat="1" applyFont="1" applyFill="1" applyBorder="1" applyAlignment="1">
      <alignment horizontal="center" vertical="center"/>
    </xf>
    <xf numFmtId="0" fontId="20" fillId="0" borderId="10" xfId="114" applyNumberFormat="1" applyFont="1" applyFill="1" applyBorder="1" applyAlignment="1">
      <alignment vertical="center"/>
    </xf>
    <xf numFmtId="0" fontId="20" fillId="0" borderId="25" xfId="114" applyNumberFormat="1" applyFont="1" applyFill="1" applyBorder="1" applyAlignment="1">
      <alignment horizontal="right" vertical="center"/>
    </xf>
    <xf numFmtId="1" fontId="20" fillId="0" borderId="19" xfId="114" applyNumberFormat="1" applyFont="1" applyFill="1" applyBorder="1" applyAlignment="1">
      <alignment horizontal="right" vertical="center"/>
    </xf>
    <xf numFmtId="0" fontId="20" fillId="0" borderId="10" xfId="103" applyNumberFormat="1" applyFont="1" applyFill="1" applyBorder="1" applyAlignment="1">
      <alignment vertical="center"/>
    </xf>
    <xf numFmtId="0" fontId="20" fillId="0" borderId="25" xfId="103" applyNumberFormat="1" applyFont="1" applyFill="1" applyBorder="1" applyAlignment="1">
      <alignment vertical="center"/>
    </xf>
    <xf numFmtId="2" fontId="20" fillId="0" borderId="19" xfId="114" applyNumberFormat="1" applyFont="1" applyFill="1" applyBorder="1" applyAlignment="1">
      <alignment horizontal="right" vertical="center"/>
    </xf>
    <xf numFmtId="0" fontId="20" fillId="0" borderId="21" xfId="103" applyNumberFormat="1" applyFont="1" applyFill="1" applyBorder="1" applyAlignment="1">
      <alignment horizontal="center" vertical="center"/>
    </xf>
    <xf numFmtId="0" fontId="20" fillId="0" borderId="22" xfId="114" applyNumberFormat="1" applyFont="1" applyFill="1" applyBorder="1" applyAlignment="1">
      <alignment vertical="center"/>
    </xf>
    <xf numFmtId="0" fontId="20" fillId="0" borderId="26" xfId="114" applyNumberFormat="1" applyFont="1" applyFill="1" applyBorder="1" applyAlignment="1">
      <alignment horizontal="right" vertical="center"/>
    </xf>
    <xf numFmtId="1" fontId="20" fillId="0" borderId="21" xfId="114" applyNumberFormat="1" applyFont="1" applyFill="1" applyBorder="1" applyAlignment="1">
      <alignment horizontal="right" vertical="center"/>
    </xf>
    <xf numFmtId="0" fontId="1" fillId="0" borderId="31" xfId="103" applyNumberFormat="1" applyFont="1" applyFill="1" applyBorder="1" applyAlignment="1">
      <alignment horizontal="left" vertical="center" wrapText="1"/>
    </xf>
    <xf numFmtId="0" fontId="20" fillId="0" borderId="25" xfId="103" applyNumberFormat="1" applyFont="1" applyFill="1" applyBorder="1" applyAlignment="1">
      <alignment horizontal="center" vertical="center"/>
    </xf>
    <xf numFmtId="0" fontId="20" fillId="0" borderId="26" xfId="103" applyNumberFormat="1" applyFont="1" applyFill="1" applyBorder="1" applyAlignment="1">
      <alignment horizontal="center" vertical="center"/>
    </xf>
    <xf numFmtId="2" fontId="20" fillId="0" borderId="21" xfId="114" applyNumberFormat="1" applyFont="1" applyFill="1" applyBorder="1" applyAlignment="1">
      <alignment horizontal="right" vertical="center"/>
    </xf>
    <xf numFmtId="0" fontId="30" fillId="0" borderId="27" xfId="0" applyNumberFormat="1" applyFont="1" applyFill="1" applyBorder="1" applyAlignment="1">
      <alignment horizontal="center" vertical="center" wrapText="1"/>
    </xf>
    <xf numFmtId="0" fontId="30" fillId="0" borderId="10" xfId="0" applyNumberFormat="1" applyFont="1" applyFill="1" applyBorder="1" applyAlignment="1">
      <alignment horizontal="center" vertical="center" wrapText="1"/>
    </xf>
    <xf numFmtId="0" fontId="9" fillId="0" borderId="10" xfId="0" applyNumberFormat="1" applyFont="1" applyFill="1" applyBorder="1" applyAlignment="1">
      <alignment horizontal="center" vertical="center" wrapText="1"/>
    </xf>
    <xf numFmtId="10" fontId="30" fillId="0" borderId="10" xfId="0" applyNumberFormat="1" applyFont="1" applyFill="1" applyBorder="1" applyAlignment="1">
      <alignment horizontal="center" vertical="center" wrapText="1"/>
    </xf>
    <xf numFmtId="10" fontId="30" fillId="0" borderId="10" xfId="35" applyNumberFormat="1" applyFont="1" applyFill="1" applyBorder="1" applyAlignment="1">
      <alignment horizontal="center" vertical="center"/>
    </xf>
    <xf numFmtId="176" fontId="0" fillId="0" borderId="10" xfId="35" applyNumberFormat="1" applyFont="1" applyFill="1" applyBorder="1" applyAlignment="1">
      <alignment horizontal="center" vertical="center"/>
    </xf>
    <xf numFmtId="0" fontId="30" fillId="0" borderId="0" xfId="0" applyFont="1" applyFill="1" applyAlignment="1">
      <alignment vertical="center"/>
    </xf>
    <xf numFmtId="0" fontId="24" fillId="0" borderId="0" xfId="0" applyNumberFormat="1" applyFont="1" applyFill="1" applyBorder="1" applyAlignment="1">
      <alignment vertical="center"/>
    </xf>
  </cellXfs>
  <cellStyles count="106">
    <cellStyle name="Normal" xfId="0"/>
    <cellStyle name="常规 2" xfId="15"/>
    <cellStyle name="常规 3 2 2" xfId="16"/>
    <cellStyle name="百分比 2 2 2" xfId="17"/>
    <cellStyle name="百分比 2 2 3" xfId="18"/>
    <cellStyle name="常规_校舍改造类中央专项建设计划_37" xfId="19"/>
    <cellStyle name="常规 4 2" xfId="20"/>
    <cellStyle name="常规 3 2 3" xfId="21"/>
    <cellStyle name="20% - 强调文字颜色 4" xfId="22"/>
    <cellStyle name="常规 2 3 2" xfId="23"/>
    <cellStyle name="40% - 强调文字颜色 3" xfId="24"/>
    <cellStyle name="输入" xfId="25"/>
    <cellStyle name="20% - 强调文字颜色 3" xfId="26"/>
    <cellStyle name="Currency" xfId="27"/>
    <cellStyle name="60% - 强调文字颜色 2" xfId="28"/>
    <cellStyle name="常规_校舍改造类中央专项建设计划_56" xfId="29"/>
    <cellStyle name="60% - 强调文字颜色 1" xfId="30"/>
    <cellStyle name="强调文字颜色 2" xfId="31"/>
    <cellStyle name="常规 8 4" xfId="32"/>
    <cellStyle name="60% - 强调文字颜色 4" xfId="33"/>
    <cellStyle name="强调文字颜色 1" xfId="34"/>
    <cellStyle name="Percent" xfId="35"/>
    <cellStyle name="计算" xfId="36"/>
    <cellStyle name="适中" xfId="37"/>
    <cellStyle name="好" xfId="38"/>
    <cellStyle name="60% - 强调文字颜色 3" xfId="39"/>
    <cellStyle name="注释" xfId="40"/>
    <cellStyle name="常规_校舍改造类中央专项建设计划_137" xfId="41"/>
    <cellStyle name="强调文字颜色 4" xfId="42"/>
    <cellStyle name="常规 2 2 3" xfId="43"/>
    <cellStyle name="常规_校舍改造类中央专项建设计划_68" xfId="44"/>
    <cellStyle name="20% - 强调文字颜色 2" xfId="45"/>
    <cellStyle name="链接单元格" xfId="46"/>
    <cellStyle name="常规 3" xfId="47"/>
    <cellStyle name="40% - 强调文字颜色 4" xfId="48"/>
    <cellStyle name="常规 3 3" xfId="49"/>
    <cellStyle name="标题" xfId="50"/>
    <cellStyle name="百分比 2 3" xfId="51"/>
    <cellStyle name="警告文本" xfId="52"/>
    <cellStyle name="强调文字颜色 6" xfId="53"/>
    <cellStyle name="常规 4_2017年设备（附件4）" xfId="54"/>
    <cellStyle name="百分比 3" xfId="55"/>
    <cellStyle name="40% - 强调文字颜色 1" xfId="56"/>
    <cellStyle name="20% - 强调文字颜色 1" xfId="57"/>
    <cellStyle name="汇总" xfId="58"/>
    <cellStyle name="常规_Book1 (version 1)" xfId="59"/>
    <cellStyle name="常规 2 2" xfId="60"/>
    <cellStyle name="标题 3" xfId="61"/>
    <cellStyle name="Followed Hyperlink" xfId="62"/>
    <cellStyle name="常规 2 3 3" xfId="63"/>
    <cellStyle name="Hyperlink" xfId="64"/>
    <cellStyle name="40% - 强调文字颜色 6" xfId="65"/>
    <cellStyle name="常规 2 4" xfId="66"/>
    <cellStyle name="常规_海口1" xfId="67"/>
    <cellStyle name="40% - 强调文字颜色 5" xfId="68"/>
    <cellStyle name="标题 4" xfId="69"/>
    <cellStyle name="常规 2 3" xfId="70"/>
    <cellStyle name="解释性文本" xfId="71"/>
    <cellStyle name="常规_白沙" xfId="72"/>
    <cellStyle name="强调文字颜色 3" xfId="73"/>
    <cellStyle name="常规 2 2 2" xfId="74"/>
    <cellStyle name="20% - 强调文字颜色 5" xfId="75"/>
    <cellStyle name="标题 1" xfId="76"/>
    <cellStyle name="常规_校舍改造类中央专项建设计划_138" xfId="77"/>
    <cellStyle name="60% - 强调文字颜色 5" xfId="78"/>
    <cellStyle name="差" xfId="79"/>
    <cellStyle name="常规 18" xfId="80"/>
    <cellStyle name="检查单元格" xfId="81"/>
    <cellStyle name="输出" xfId="82"/>
    <cellStyle name="常规 4 3" xfId="83"/>
    <cellStyle name="标题 2" xfId="84"/>
    <cellStyle name="20% - 强调文字颜色 6" xfId="85"/>
    <cellStyle name="60% - 强调文字颜色 6" xfId="86"/>
    <cellStyle name="常规 5 2" xfId="87"/>
    <cellStyle name="常规 19" xfId="88"/>
    <cellStyle name="常规_校舍类省级资金_146" xfId="89"/>
    <cellStyle name="百分比 2 4" xfId="90"/>
    <cellStyle name="Comma [0]" xfId="91"/>
    <cellStyle name="常规 4 2 2" xfId="92"/>
    <cellStyle name="常规 5" xfId="93"/>
    <cellStyle name="常规 4 4" xfId="94"/>
    <cellStyle name="常规_校舍改造类中央专项建设计划_8" xfId="95"/>
    <cellStyle name="常规 2 5" xfId="96"/>
    <cellStyle name="常规_校舍类省级资金_140" xfId="97"/>
    <cellStyle name="40% - 强调文字颜色 2" xfId="98"/>
    <cellStyle name="百分比 4" xfId="99"/>
    <cellStyle name="常规_建设类" xfId="100"/>
    <cellStyle name="常规 3 4" xfId="101"/>
    <cellStyle name="常规_校舍改造类中央专项建设计划_57 2" xfId="102"/>
    <cellStyle name="常规 4" xfId="103"/>
    <cellStyle name="常规_2018年(附件5)_16" xfId="104"/>
    <cellStyle name="常规 8" xfId="105"/>
    <cellStyle name="Comma" xfId="106"/>
    <cellStyle name="常规 9 2" xfId="107"/>
    <cellStyle name="常规 16" xfId="108"/>
    <cellStyle name="百分比 2_2017年设备（附件9）" xfId="109"/>
    <cellStyle name="常规_校舍改造类中央专项建设计划_111" xfId="110"/>
    <cellStyle name="Currency [0]" xfId="111"/>
    <cellStyle name="常规_校舍类省级资金_111" xfId="112"/>
    <cellStyle name="常规 4 2 3" xfId="113"/>
    <cellStyle name="常规 3 2" xfId="114"/>
    <cellStyle name="常规_校舍类省级资金_112" xfId="115"/>
    <cellStyle name="常规_校舍类省级资金_133" xfId="116"/>
    <cellStyle name="百分比 2" xfId="117"/>
    <cellStyle name="强调文字颜色 5" xfId="118"/>
    <cellStyle name="百分比 2 2" xfId="1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22"/>
  <sheetViews>
    <sheetView view="pageBreakPreview" zoomScaleSheetLayoutView="100" workbookViewId="0" topLeftCell="A1">
      <pane xSplit="2" ySplit="5" topLeftCell="C6" activePane="bottomRight" state="frozen"/>
      <selection pane="bottomRight" activeCell="H15" sqref="H15"/>
    </sheetView>
  </sheetViews>
  <sheetFormatPr defaultColWidth="9.00390625" defaultRowHeight="14.25" customHeight="1"/>
  <cols>
    <col min="1" max="1" width="5.00390625" style="1" customWidth="1"/>
    <col min="2" max="2" width="8.875" style="1" customWidth="1"/>
    <col min="3" max="3" width="5.875" style="1" customWidth="1"/>
    <col min="4" max="4" width="5.50390625" style="1" customWidth="1"/>
    <col min="5" max="5" width="8.00390625" style="1" customWidth="1"/>
    <col min="6" max="8" width="6.875" style="1" customWidth="1"/>
    <col min="9" max="9" width="8.625" style="1" customWidth="1"/>
    <col min="10" max="10" width="9.25390625" style="1" customWidth="1"/>
    <col min="11" max="12" width="9.125" style="1" customWidth="1"/>
    <col min="13" max="14" width="9.625" style="1" customWidth="1"/>
    <col min="15" max="15" width="9.125" style="1" customWidth="1"/>
    <col min="16" max="16" width="9.375" style="1" customWidth="1"/>
    <col min="17" max="16384" width="9.00390625" style="1" customWidth="1"/>
  </cols>
  <sheetData>
    <row r="1" spans="1:15" ht="17.25" customHeight="1">
      <c r="A1" s="377" t="s">
        <v>0</v>
      </c>
      <c r="B1" s="377"/>
      <c r="C1" s="322"/>
      <c r="D1" s="322"/>
      <c r="E1" s="322"/>
      <c r="F1" s="322"/>
      <c r="G1" s="322"/>
      <c r="H1" s="322"/>
      <c r="I1" s="322"/>
      <c r="J1" s="322"/>
      <c r="K1" s="322"/>
      <c r="L1" s="322"/>
      <c r="M1" s="322"/>
      <c r="N1" s="322"/>
      <c r="O1" s="342"/>
    </row>
    <row r="2" spans="1:16" ht="30.75" customHeight="1">
      <c r="A2" s="323" t="s">
        <v>1</v>
      </c>
      <c r="B2" s="323"/>
      <c r="C2" s="323"/>
      <c r="D2" s="323"/>
      <c r="E2" s="323"/>
      <c r="F2" s="323"/>
      <c r="G2" s="323"/>
      <c r="H2" s="323"/>
      <c r="I2" s="323"/>
      <c r="J2" s="323"/>
      <c r="K2" s="323"/>
      <c r="L2" s="323"/>
      <c r="M2" s="323"/>
      <c r="N2" s="323"/>
      <c r="O2" s="323"/>
      <c r="P2" s="323"/>
    </row>
    <row r="3" spans="1:16" ht="22.5" customHeight="1">
      <c r="A3" s="324" t="s">
        <v>2</v>
      </c>
      <c r="B3" s="324" t="s">
        <v>3</v>
      </c>
      <c r="C3" s="324" t="s">
        <v>4</v>
      </c>
      <c r="D3" s="325"/>
      <c r="E3" s="325"/>
      <c r="F3" s="334" t="s">
        <v>5</v>
      </c>
      <c r="G3" s="335"/>
      <c r="H3" s="335"/>
      <c r="I3" s="335"/>
      <c r="J3" s="335"/>
      <c r="K3" s="324" t="s">
        <v>6</v>
      </c>
      <c r="L3" s="324"/>
      <c r="M3" s="324"/>
      <c r="N3" s="324"/>
      <c r="O3" s="324" t="s">
        <v>7</v>
      </c>
      <c r="P3" s="324" t="s">
        <v>8</v>
      </c>
    </row>
    <row r="4" spans="1:16" ht="48" customHeight="1">
      <c r="A4" s="324"/>
      <c r="B4" s="324"/>
      <c r="C4" s="324" t="s">
        <v>9</v>
      </c>
      <c r="D4" s="324" t="s">
        <v>10</v>
      </c>
      <c r="E4" s="324" t="s">
        <v>11</v>
      </c>
      <c r="F4" s="324" t="s">
        <v>12</v>
      </c>
      <c r="G4" s="324" t="s">
        <v>13</v>
      </c>
      <c r="H4" s="324" t="s">
        <v>14</v>
      </c>
      <c r="I4" s="324" t="s">
        <v>15</v>
      </c>
      <c r="J4" s="324" t="s">
        <v>16</v>
      </c>
      <c r="K4" s="324" t="s">
        <v>17</v>
      </c>
      <c r="L4" s="324" t="s">
        <v>18</v>
      </c>
      <c r="M4" s="340" t="s">
        <v>19</v>
      </c>
      <c r="N4" s="340" t="s">
        <v>20</v>
      </c>
      <c r="O4" s="324"/>
      <c r="P4" s="324"/>
    </row>
    <row r="5" spans="1:16" ht="22.5" customHeight="1">
      <c r="A5" s="370" t="s">
        <v>21</v>
      </c>
      <c r="B5" s="327"/>
      <c r="C5" s="371">
        <f aca="true" t="shared" si="0" ref="C5:G5">SUM(C6:C21)</f>
        <v>443</v>
      </c>
      <c r="D5" s="371">
        <f t="shared" si="0"/>
        <v>582</v>
      </c>
      <c r="E5" s="371">
        <f t="shared" si="0"/>
        <v>237206</v>
      </c>
      <c r="F5" s="371">
        <f t="shared" si="0"/>
        <v>1</v>
      </c>
      <c r="G5" s="371">
        <f t="shared" si="0"/>
        <v>580</v>
      </c>
      <c r="H5" s="371">
        <f>D5-F5-G5</f>
        <v>1</v>
      </c>
      <c r="I5" s="371">
        <f>SUM(I6:I21)</f>
        <v>233896</v>
      </c>
      <c r="J5" s="371">
        <f>SUM(J6:J21)</f>
        <v>233196</v>
      </c>
      <c r="K5" s="373">
        <f aca="true" t="shared" si="1" ref="K5:K21">(G5+F5)/D5</f>
        <v>0.9982817869415808</v>
      </c>
      <c r="L5" s="374">
        <f aca="true" t="shared" si="2" ref="L5:L21">G5/D5</f>
        <v>0.9965635738831615</v>
      </c>
      <c r="M5" s="374">
        <f aca="true" t="shared" si="3" ref="M5:M21">I5/E5</f>
        <v>0.9860458841681914</v>
      </c>
      <c r="N5" s="373">
        <f aca="true" t="shared" si="4" ref="N5:N21">J5/E5</f>
        <v>0.9830948626931865</v>
      </c>
      <c r="O5" s="375"/>
      <c r="P5" s="217"/>
    </row>
    <row r="6" spans="1:16" s="322" customFormat="1" ht="19.5" customHeight="1">
      <c r="A6" s="329">
        <v>1</v>
      </c>
      <c r="B6" s="336" t="s">
        <v>22</v>
      </c>
      <c r="C6" s="336">
        <v>15</v>
      </c>
      <c r="D6" s="336">
        <v>24</v>
      </c>
      <c r="E6" s="336">
        <v>8550</v>
      </c>
      <c r="F6" s="336"/>
      <c r="G6" s="336">
        <v>24</v>
      </c>
      <c r="H6" s="324"/>
      <c r="I6" s="336">
        <v>8550</v>
      </c>
      <c r="J6" s="336">
        <v>8550</v>
      </c>
      <c r="K6" s="340">
        <f t="shared" si="1"/>
        <v>1</v>
      </c>
      <c r="L6" s="341">
        <f t="shared" si="2"/>
        <v>1</v>
      </c>
      <c r="M6" s="341">
        <f t="shared" si="3"/>
        <v>1</v>
      </c>
      <c r="N6" s="340">
        <f t="shared" si="4"/>
        <v>1</v>
      </c>
      <c r="O6" s="329">
        <f aca="true" t="shared" si="5" ref="O6:O21">RANK(M6,$M$6:$M$21)</f>
        <v>1</v>
      </c>
      <c r="P6" s="329">
        <f aca="true" t="shared" si="6" ref="P6:P21">RANK(N6,$N$6:$N$21)</f>
        <v>1</v>
      </c>
    </row>
    <row r="7" spans="1:16" ht="19.5" customHeight="1">
      <c r="A7" s="329">
        <v>2</v>
      </c>
      <c r="B7" s="336" t="s">
        <v>23</v>
      </c>
      <c r="C7" s="336">
        <v>18</v>
      </c>
      <c r="D7" s="336">
        <v>34</v>
      </c>
      <c r="E7" s="336">
        <v>6892</v>
      </c>
      <c r="F7" s="336"/>
      <c r="G7" s="336">
        <v>34</v>
      </c>
      <c r="H7" s="324"/>
      <c r="I7" s="336">
        <v>6892</v>
      </c>
      <c r="J7" s="336">
        <v>6892</v>
      </c>
      <c r="K7" s="340">
        <f t="shared" si="1"/>
        <v>1</v>
      </c>
      <c r="L7" s="341">
        <f t="shared" si="2"/>
        <v>1</v>
      </c>
      <c r="M7" s="341">
        <f t="shared" si="3"/>
        <v>1</v>
      </c>
      <c r="N7" s="340">
        <f t="shared" si="4"/>
        <v>1</v>
      </c>
      <c r="O7" s="329">
        <f t="shared" si="5"/>
        <v>1</v>
      </c>
      <c r="P7" s="329">
        <f t="shared" si="6"/>
        <v>1</v>
      </c>
    </row>
    <row r="8" spans="1:16" ht="19.5" customHeight="1">
      <c r="A8" s="329">
        <v>3</v>
      </c>
      <c r="B8" s="343" t="s">
        <v>24</v>
      </c>
      <c r="C8" s="336">
        <v>5</v>
      </c>
      <c r="D8" s="336">
        <v>5</v>
      </c>
      <c r="E8" s="336">
        <v>2500</v>
      </c>
      <c r="F8" s="336"/>
      <c r="G8" s="336">
        <v>5</v>
      </c>
      <c r="H8" s="324"/>
      <c r="I8" s="336">
        <v>2500</v>
      </c>
      <c r="J8" s="336">
        <v>2500</v>
      </c>
      <c r="K8" s="340">
        <f t="shared" si="1"/>
        <v>1</v>
      </c>
      <c r="L8" s="341">
        <f t="shared" si="2"/>
        <v>1</v>
      </c>
      <c r="M8" s="341">
        <f t="shared" si="3"/>
        <v>1</v>
      </c>
      <c r="N8" s="340">
        <f t="shared" si="4"/>
        <v>1</v>
      </c>
      <c r="O8" s="329">
        <f t="shared" si="5"/>
        <v>1</v>
      </c>
      <c r="P8" s="329">
        <f t="shared" si="6"/>
        <v>1</v>
      </c>
    </row>
    <row r="9" spans="1:16" s="322" customFormat="1" ht="19.5" customHeight="1">
      <c r="A9" s="329">
        <v>4</v>
      </c>
      <c r="B9" s="343" t="s">
        <v>25</v>
      </c>
      <c r="C9" s="336">
        <v>6</v>
      </c>
      <c r="D9" s="336">
        <v>7</v>
      </c>
      <c r="E9" s="336">
        <v>5981</v>
      </c>
      <c r="F9" s="336"/>
      <c r="G9" s="336">
        <v>7</v>
      </c>
      <c r="H9" s="324"/>
      <c r="I9" s="336">
        <v>5981</v>
      </c>
      <c r="J9" s="336">
        <v>5981</v>
      </c>
      <c r="K9" s="340">
        <f t="shared" si="1"/>
        <v>1</v>
      </c>
      <c r="L9" s="341">
        <f t="shared" si="2"/>
        <v>1</v>
      </c>
      <c r="M9" s="341">
        <f t="shared" si="3"/>
        <v>1</v>
      </c>
      <c r="N9" s="340">
        <f t="shared" si="4"/>
        <v>1</v>
      </c>
      <c r="O9" s="329">
        <f t="shared" si="5"/>
        <v>1</v>
      </c>
      <c r="P9" s="329">
        <f t="shared" si="6"/>
        <v>1</v>
      </c>
    </row>
    <row r="10" spans="1:16" s="322" customFormat="1" ht="19.5" customHeight="1">
      <c r="A10" s="329">
        <v>5</v>
      </c>
      <c r="B10" s="336" t="s">
        <v>26</v>
      </c>
      <c r="C10" s="336">
        <v>28</v>
      </c>
      <c r="D10" s="336">
        <v>36</v>
      </c>
      <c r="E10" s="336">
        <v>52890</v>
      </c>
      <c r="F10" s="336"/>
      <c r="G10" s="336">
        <v>36</v>
      </c>
      <c r="H10" s="324"/>
      <c r="I10" s="336">
        <v>52890</v>
      </c>
      <c r="J10" s="336">
        <v>52890</v>
      </c>
      <c r="K10" s="340">
        <f t="shared" si="1"/>
        <v>1</v>
      </c>
      <c r="L10" s="341">
        <f t="shared" si="2"/>
        <v>1</v>
      </c>
      <c r="M10" s="341">
        <f t="shared" si="3"/>
        <v>1</v>
      </c>
      <c r="N10" s="340">
        <f t="shared" si="4"/>
        <v>1</v>
      </c>
      <c r="O10" s="329">
        <f t="shared" si="5"/>
        <v>1</v>
      </c>
      <c r="P10" s="329">
        <f t="shared" si="6"/>
        <v>1</v>
      </c>
    </row>
    <row r="11" spans="1:16" ht="19.5" customHeight="1">
      <c r="A11" s="329">
        <v>6</v>
      </c>
      <c r="B11" s="343" t="s">
        <v>27</v>
      </c>
      <c r="C11" s="336">
        <v>6</v>
      </c>
      <c r="D11" s="336">
        <v>7</v>
      </c>
      <c r="E11" s="336">
        <v>10088</v>
      </c>
      <c r="F11" s="336"/>
      <c r="G11" s="336">
        <v>7</v>
      </c>
      <c r="H11" s="324"/>
      <c r="I11" s="336">
        <v>10088</v>
      </c>
      <c r="J11" s="336">
        <v>10088</v>
      </c>
      <c r="K11" s="340">
        <f t="shared" si="1"/>
        <v>1</v>
      </c>
      <c r="L11" s="341">
        <f t="shared" si="2"/>
        <v>1</v>
      </c>
      <c r="M11" s="341">
        <f t="shared" si="3"/>
        <v>1</v>
      </c>
      <c r="N11" s="340">
        <f t="shared" si="4"/>
        <v>1</v>
      </c>
      <c r="O11" s="329">
        <f t="shared" si="5"/>
        <v>1</v>
      </c>
      <c r="P11" s="329">
        <f t="shared" si="6"/>
        <v>1</v>
      </c>
    </row>
    <row r="12" spans="1:16" ht="19.5" customHeight="1">
      <c r="A12" s="329">
        <v>7</v>
      </c>
      <c r="B12" s="343" t="s">
        <v>28</v>
      </c>
      <c r="C12" s="336">
        <v>70</v>
      </c>
      <c r="D12" s="336">
        <v>99</v>
      </c>
      <c r="E12" s="336">
        <v>27800</v>
      </c>
      <c r="F12" s="336"/>
      <c r="G12" s="336">
        <v>99</v>
      </c>
      <c r="H12" s="324"/>
      <c r="I12" s="336">
        <v>27800</v>
      </c>
      <c r="J12" s="336">
        <v>27800</v>
      </c>
      <c r="K12" s="340">
        <f t="shared" si="1"/>
        <v>1</v>
      </c>
      <c r="L12" s="341">
        <f t="shared" si="2"/>
        <v>1</v>
      </c>
      <c r="M12" s="341">
        <f t="shared" si="3"/>
        <v>1</v>
      </c>
      <c r="N12" s="340">
        <f t="shared" si="4"/>
        <v>1</v>
      </c>
      <c r="O12" s="329">
        <f t="shared" si="5"/>
        <v>1</v>
      </c>
      <c r="P12" s="329">
        <f t="shared" si="6"/>
        <v>1</v>
      </c>
    </row>
    <row r="13" spans="1:16" ht="19.5" customHeight="1">
      <c r="A13" s="329">
        <v>8</v>
      </c>
      <c r="B13" s="343" t="s">
        <v>29</v>
      </c>
      <c r="C13" s="336">
        <v>19</v>
      </c>
      <c r="D13" s="336">
        <v>19</v>
      </c>
      <c r="E13" s="336">
        <v>8850</v>
      </c>
      <c r="F13" s="336"/>
      <c r="G13" s="336">
        <v>19</v>
      </c>
      <c r="H13" s="324"/>
      <c r="I13" s="336">
        <v>8850</v>
      </c>
      <c r="J13" s="336">
        <v>8850</v>
      </c>
      <c r="K13" s="340">
        <f t="shared" si="1"/>
        <v>1</v>
      </c>
      <c r="L13" s="341">
        <f t="shared" si="2"/>
        <v>1</v>
      </c>
      <c r="M13" s="341">
        <f t="shared" si="3"/>
        <v>1</v>
      </c>
      <c r="N13" s="340">
        <f t="shared" si="4"/>
        <v>1</v>
      </c>
      <c r="O13" s="329">
        <f t="shared" si="5"/>
        <v>1</v>
      </c>
      <c r="P13" s="329">
        <f t="shared" si="6"/>
        <v>1</v>
      </c>
    </row>
    <row r="14" spans="1:16" s="322" customFormat="1" ht="19.5" customHeight="1">
      <c r="A14" s="329">
        <v>9</v>
      </c>
      <c r="B14" s="343" t="s">
        <v>30</v>
      </c>
      <c r="C14" s="336">
        <v>28</v>
      </c>
      <c r="D14" s="336">
        <v>42</v>
      </c>
      <c r="E14" s="336">
        <v>10029</v>
      </c>
      <c r="F14" s="336"/>
      <c r="G14" s="336">
        <v>42</v>
      </c>
      <c r="H14" s="324"/>
      <c r="I14" s="336">
        <v>10029</v>
      </c>
      <c r="J14" s="336">
        <v>10029</v>
      </c>
      <c r="K14" s="340">
        <f t="shared" si="1"/>
        <v>1</v>
      </c>
      <c r="L14" s="341">
        <f t="shared" si="2"/>
        <v>1</v>
      </c>
      <c r="M14" s="341">
        <f t="shared" si="3"/>
        <v>1</v>
      </c>
      <c r="N14" s="340">
        <f t="shared" si="4"/>
        <v>1</v>
      </c>
      <c r="O14" s="329">
        <f t="shared" si="5"/>
        <v>1</v>
      </c>
      <c r="P14" s="329">
        <f t="shared" si="6"/>
        <v>1</v>
      </c>
    </row>
    <row r="15" spans="1:16" ht="19.5" customHeight="1">
      <c r="A15" s="329">
        <v>10</v>
      </c>
      <c r="B15" s="336" t="s">
        <v>31</v>
      </c>
      <c r="C15" s="336">
        <v>10</v>
      </c>
      <c r="D15" s="336">
        <v>11</v>
      </c>
      <c r="E15" s="336">
        <v>13050</v>
      </c>
      <c r="F15" s="336"/>
      <c r="G15" s="336">
        <v>11</v>
      </c>
      <c r="H15" s="324"/>
      <c r="I15" s="336">
        <v>13050</v>
      </c>
      <c r="J15" s="336">
        <v>13050</v>
      </c>
      <c r="K15" s="340">
        <f t="shared" si="1"/>
        <v>1</v>
      </c>
      <c r="L15" s="341">
        <f t="shared" si="2"/>
        <v>1</v>
      </c>
      <c r="M15" s="341">
        <f t="shared" si="3"/>
        <v>1</v>
      </c>
      <c r="N15" s="340">
        <f t="shared" si="4"/>
        <v>1</v>
      </c>
      <c r="O15" s="329">
        <f t="shared" si="5"/>
        <v>1</v>
      </c>
      <c r="P15" s="329">
        <f t="shared" si="6"/>
        <v>1</v>
      </c>
    </row>
    <row r="16" spans="1:16" s="322" customFormat="1" ht="19.5" customHeight="1">
      <c r="A16" s="329">
        <v>11</v>
      </c>
      <c r="B16" s="343" t="s">
        <v>32</v>
      </c>
      <c r="C16" s="336">
        <v>13</v>
      </c>
      <c r="D16" s="336">
        <v>13</v>
      </c>
      <c r="E16" s="336">
        <v>5958</v>
      </c>
      <c r="F16" s="336"/>
      <c r="G16" s="336">
        <v>13</v>
      </c>
      <c r="H16" s="324"/>
      <c r="I16" s="336">
        <v>5958</v>
      </c>
      <c r="J16" s="336">
        <v>5958</v>
      </c>
      <c r="K16" s="340">
        <f t="shared" si="1"/>
        <v>1</v>
      </c>
      <c r="L16" s="341">
        <f t="shared" si="2"/>
        <v>1</v>
      </c>
      <c r="M16" s="341">
        <f t="shared" si="3"/>
        <v>1</v>
      </c>
      <c r="N16" s="340">
        <f t="shared" si="4"/>
        <v>1</v>
      </c>
      <c r="O16" s="329">
        <f t="shared" si="5"/>
        <v>1</v>
      </c>
      <c r="P16" s="329">
        <f t="shared" si="6"/>
        <v>1</v>
      </c>
    </row>
    <row r="17" spans="1:16" ht="19.5" customHeight="1">
      <c r="A17" s="329">
        <v>12</v>
      </c>
      <c r="B17" s="336" t="s">
        <v>33</v>
      </c>
      <c r="C17" s="336">
        <v>35</v>
      </c>
      <c r="D17" s="336">
        <v>61</v>
      </c>
      <c r="E17" s="336">
        <v>21474</v>
      </c>
      <c r="F17" s="336"/>
      <c r="G17" s="336">
        <v>61</v>
      </c>
      <c r="H17" s="324"/>
      <c r="I17" s="336">
        <v>21474</v>
      </c>
      <c r="J17" s="336">
        <v>21474</v>
      </c>
      <c r="K17" s="340">
        <f t="shared" si="1"/>
        <v>1</v>
      </c>
      <c r="L17" s="341">
        <f t="shared" si="2"/>
        <v>1</v>
      </c>
      <c r="M17" s="341">
        <f t="shared" si="3"/>
        <v>1</v>
      </c>
      <c r="N17" s="340">
        <f t="shared" si="4"/>
        <v>1</v>
      </c>
      <c r="O17" s="329">
        <f t="shared" si="5"/>
        <v>1</v>
      </c>
      <c r="P17" s="329">
        <f t="shared" si="6"/>
        <v>1</v>
      </c>
    </row>
    <row r="18" spans="1:16" s="1" customFormat="1" ht="19.5" customHeight="1">
      <c r="A18" s="329">
        <v>13</v>
      </c>
      <c r="B18" s="343" t="s">
        <v>34</v>
      </c>
      <c r="C18" s="336">
        <v>54</v>
      </c>
      <c r="D18" s="336">
        <v>56</v>
      </c>
      <c r="E18" s="336">
        <v>4925</v>
      </c>
      <c r="F18" s="336"/>
      <c r="G18" s="336">
        <v>56</v>
      </c>
      <c r="H18" s="324"/>
      <c r="I18" s="336">
        <v>4925</v>
      </c>
      <c r="J18" s="336">
        <v>4925</v>
      </c>
      <c r="K18" s="340">
        <f t="shared" si="1"/>
        <v>1</v>
      </c>
      <c r="L18" s="341">
        <f t="shared" si="2"/>
        <v>1</v>
      </c>
      <c r="M18" s="341">
        <f t="shared" si="3"/>
        <v>1</v>
      </c>
      <c r="N18" s="340">
        <f t="shared" si="4"/>
        <v>1</v>
      </c>
      <c r="O18" s="329">
        <f t="shared" si="5"/>
        <v>1</v>
      </c>
      <c r="P18" s="329">
        <f t="shared" si="6"/>
        <v>1</v>
      </c>
    </row>
    <row r="19" spans="1:16" ht="19.5" customHeight="1">
      <c r="A19" s="329">
        <v>14</v>
      </c>
      <c r="B19" s="343" t="s">
        <v>35</v>
      </c>
      <c r="C19" s="336">
        <v>45</v>
      </c>
      <c r="D19" s="336">
        <v>68</v>
      </c>
      <c r="E19" s="336">
        <v>24649</v>
      </c>
      <c r="F19" s="336"/>
      <c r="G19" s="336">
        <v>68</v>
      </c>
      <c r="H19" s="324"/>
      <c r="I19" s="336">
        <v>24649</v>
      </c>
      <c r="J19" s="336">
        <v>24649</v>
      </c>
      <c r="K19" s="340">
        <f t="shared" si="1"/>
        <v>1</v>
      </c>
      <c r="L19" s="341">
        <f t="shared" si="2"/>
        <v>1</v>
      </c>
      <c r="M19" s="341">
        <f t="shared" si="3"/>
        <v>1</v>
      </c>
      <c r="N19" s="340">
        <f t="shared" si="4"/>
        <v>1</v>
      </c>
      <c r="O19" s="329">
        <f t="shared" si="5"/>
        <v>1</v>
      </c>
      <c r="P19" s="329">
        <f t="shared" si="6"/>
        <v>1</v>
      </c>
    </row>
    <row r="20" spans="1:16" ht="19.5" customHeight="1">
      <c r="A20" s="329">
        <v>15</v>
      </c>
      <c r="B20" s="336" t="s">
        <v>36</v>
      </c>
      <c r="C20" s="336">
        <v>62</v>
      </c>
      <c r="D20" s="336">
        <v>64</v>
      </c>
      <c r="E20" s="336">
        <v>11700</v>
      </c>
      <c r="F20" s="336"/>
      <c r="G20" s="336">
        <v>64</v>
      </c>
      <c r="H20" s="324"/>
      <c r="I20" s="336">
        <v>11700</v>
      </c>
      <c r="J20" s="336">
        <v>11700</v>
      </c>
      <c r="K20" s="340">
        <f t="shared" si="1"/>
        <v>1</v>
      </c>
      <c r="L20" s="341">
        <f t="shared" si="2"/>
        <v>1</v>
      </c>
      <c r="M20" s="341">
        <f t="shared" si="3"/>
        <v>1</v>
      </c>
      <c r="N20" s="340">
        <f t="shared" si="4"/>
        <v>1</v>
      </c>
      <c r="O20" s="329">
        <f t="shared" si="5"/>
        <v>1</v>
      </c>
      <c r="P20" s="329">
        <f t="shared" si="6"/>
        <v>1</v>
      </c>
    </row>
    <row r="21" spans="1:16" ht="19.5" customHeight="1">
      <c r="A21" s="329">
        <v>16</v>
      </c>
      <c r="B21" s="336" t="s">
        <v>37</v>
      </c>
      <c r="C21" s="336">
        <v>29</v>
      </c>
      <c r="D21" s="336">
        <v>36</v>
      </c>
      <c r="E21" s="336">
        <v>21870</v>
      </c>
      <c r="F21" s="336">
        <v>1</v>
      </c>
      <c r="G21" s="336">
        <v>34</v>
      </c>
      <c r="H21" s="324">
        <v>1</v>
      </c>
      <c r="I21" s="336">
        <v>18560</v>
      </c>
      <c r="J21" s="336">
        <v>17860</v>
      </c>
      <c r="K21" s="340">
        <f t="shared" si="1"/>
        <v>0.9722222222222222</v>
      </c>
      <c r="L21" s="341">
        <f t="shared" si="2"/>
        <v>0.9444444444444444</v>
      </c>
      <c r="M21" s="341">
        <f t="shared" si="3"/>
        <v>0.8486511202560585</v>
      </c>
      <c r="N21" s="340">
        <f t="shared" si="4"/>
        <v>0.8166438042981253</v>
      </c>
      <c r="O21" s="329">
        <f t="shared" si="5"/>
        <v>16</v>
      </c>
      <c r="P21" s="329">
        <f t="shared" si="6"/>
        <v>16</v>
      </c>
    </row>
    <row r="22" ht="15" customHeight="1">
      <c r="M22" s="322"/>
    </row>
  </sheetData>
  <sheetProtection/>
  <mergeCells count="9">
    <mergeCell ref="A1:B1"/>
    <mergeCell ref="A2:P2"/>
    <mergeCell ref="C3:E3"/>
    <mergeCell ref="F3:J3"/>
    <mergeCell ref="K3:N3"/>
    <mergeCell ref="A5:B5"/>
    <mergeCell ref="A3:A4"/>
    <mergeCell ref="O3:O4"/>
    <mergeCell ref="P3:P4"/>
  </mergeCells>
  <printOptions horizontalCentered="1"/>
  <pageMargins left="0.19652777777777777" right="0.19652777777777777" top="0.39375" bottom="0.3541666666666667" header="0.5111111111111111" footer="0.5111111111111111"/>
  <pageSetup horizontalDpi="600" verticalDpi="600" orientation="landscape" paperSize="9" scale="98"/>
</worksheet>
</file>

<file path=xl/worksheets/sheet10.xml><?xml version="1.0" encoding="utf-8"?>
<worksheet xmlns="http://schemas.openxmlformats.org/spreadsheetml/2006/main" xmlns:r="http://schemas.openxmlformats.org/officeDocument/2006/relationships">
  <dimension ref="A1:Q202"/>
  <sheetViews>
    <sheetView view="pageBreakPreview" zoomScaleSheetLayoutView="100" workbookViewId="0" topLeftCell="A1">
      <pane ySplit="4" topLeftCell="A5" activePane="bottomLeft" state="frozen"/>
      <selection pane="bottomLeft" activeCell="J15" sqref="J15"/>
    </sheetView>
  </sheetViews>
  <sheetFormatPr defaultColWidth="9.00390625" defaultRowHeight="14.25" customHeight="1"/>
  <cols>
    <col min="1" max="1" width="4.75390625" style="5" bestFit="1" customWidth="1"/>
    <col min="2" max="2" width="4.875" style="6" customWidth="1"/>
    <col min="3" max="3" width="19.75390625" style="7" customWidth="1"/>
    <col min="4" max="4" width="15.75390625" style="7" customWidth="1"/>
    <col min="5" max="5" width="5.125" style="5" customWidth="1"/>
    <col min="6" max="6" width="14.375" style="5" customWidth="1"/>
    <col min="7" max="7" width="5.25390625" style="8" customWidth="1"/>
    <col min="8" max="8" width="8.00390625" style="8" customWidth="1"/>
    <col min="9" max="9" width="9.25390625" style="8" customWidth="1"/>
    <col min="10" max="10" width="9.50390625" style="8" customWidth="1"/>
    <col min="11" max="11" width="5.75390625" style="9" customWidth="1"/>
    <col min="12" max="13" width="5.625" style="9" customWidth="1"/>
    <col min="14" max="14" width="16.625" style="10" customWidth="1"/>
    <col min="15" max="15" width="16.25390625" style="11" customWidth="1"/>
    <col min="16" max="16" width="5.625" style="2" customWidth="1"/>
    <col min="17" max="21" width="5.25390625" style="2" customWidth="1"/>
    <col min="22" max="16384" width="9.00390625" style="2" customWidth="1"/>
  </cols>
  <sheetData>
    <row r="1" spans="1:15" s="1" customFormat="1" ht="15.75">
      <c r="A1" s="12" t="s">
        <v>101</v>
      </c>
      <c r="B1" s="13"/>
      <c r="C1" s="14"/>
      <c r="D1" s="14"/>
      <c r="E1" s="55"/>
      <c r="F1" s="55"/>
      <c r="G1" s="55"/>
      <c r="H1" s="56"/>
      <c r="I1" s="55"/>
      <c r="J1" s="55"/>
      <c r="K1" s="92"/>
      <c r="L1" s="92"/>
      <c r="M1" s="92"/>
      <c r="N1" s="14"/>
      <c r="O1" s="55"/>
    </row>
    <row r="2" spans="1:15" s="2" customFormat="1" ht="30.75" customHeight="1">
      <c r="A2" s="15" t="s">
        <v>102</v>
      </c>
      <c r="B2" s="15"/>
      <c r="C2" s="16"/>
      <c r="D2" s="16"/>
      <c r="E2" s="15"/>
      <c r="F2" s="15"/>
      <c r="G2" s="15"/>
      <c r="H2" s="15"/>
      <c r="I2" s="15"/>
      <c r="J2" s="15"/>
      <c r="K2" s="93"/>
      <c r="L2" s="93"/>
      <c r="M2" s="93"/>
      <c r="N2" s="16"/>
      <c r="O2" s="15"/>
    </row>
    <row r="3" spans="1:15" s="2" customFormat="1" ht="15.75" customHeight="1">
      <c r="A3" s="17" t="s">
        <v>2</v>
      </c>
      <c r="B3" s="17" t="s">
        <v>3</v>
      </c>
      <c r="C3" s="18" t="s">
        <v>103</v>
      </c>
      <c r="D3" s="18" t="s">
        <v>104</v>
      </c>
      <c r="E3" s="18" t="s">
        <v>105</v>
      </c>
      <c r="F3" s="18" t="s">
        <v>106</v>
      </c>
      <c r="G3" s="18" t="s">
        <v>107</v>
      </c>
      <c r="H3" s="18" t="s">
        <v>108</v>
      </c>
      <c r="I3" s="18" t="s">
        <v>109</v>
      </c>
      <c r="J3" s="18" t="s">
        <v>110</v>
      </c>
      <c r="K3" s="94" t="s">
        <v>111</v>
      </c>
      <c r="L3" s="94"/>
      <c r="M3" s="94"/>
      <c r="N3" s="18" t="s">
        <v>112</v>
      </c>
      <c r="O3" s="118" t="s">
        <v>113</v>
      </c>
    </row>
    <row r="4" spans="1:15" s="2" customFormat="1" ht="16.5" customHeight="1">
      <c r="A4" s="17"/>
      <c r="B4" s="17"/>
      <c r="C4" s="18"/>
      <c r="D4" s="18"/>
      <c r="E4" s="18"/>
      <c r="F4" s="18"/>
      <c r="G4" s="18"/>
      <c r="H4" s="18"/>
      <c r="I4" s="18"/>
      <c r="J4" s="18"/>
      <c r="K4" s="94" t="s">
        <v>114</v>
      </c>
      <c r="L4" s="94" t="s">
        <v>115</v>
      </c>
      <c r="M4" s="94" t="s">
        <v>116</v>
      </c>
      <c r="N4" s="18"/>
      <c r="O4" s="118"/>
    </row>
    <row r="5" spans="1:15" s="2" customFormat="1" ht="16.5" customHeight="1">
      <c r="A5" s="19" t="s">
        <v>117</v>
      </c>
      <c r="B5" s="19"/>
      <c r="C5" s="20"/>
      <c r="D5" s="21"/>
      <c r="E5" s="57"/>
      <c r="F5" s="57"/>
      <c r="G5" s="57"/>
      <c r="H5" s="58"/>
      <c r="I5" s="58"/>
      <c r="J5" s="58"/>
      <c r="K5" s="95"/>
      <c r="L5" s="95"/>
      <c r="M5" s="95"/>
      <c r="N5" s="119"/>
      <c r="O5" s="120"/>
    </row>
    <row r="6" spans="1:15" s="2" customFormat="1" ht="15" customHeight="1">
      <c r="A6" s="17" t="s">
        <v>58</v>
      </c>
      <c r="B6" s="22" t="s">
        <v>118</v>
      </c>
      <c r="C6" s="23"/>
      <c r="D6" s="24"/>
      <c r="E6" s="59"/>
      <c r="F6" s="59"/>
      <c r="G6" s="59"/>
      <c r="H6" s="60"/>
      <c r="I6" s="60"/>
      <c r="J6" s="60"/>
      <c r="K6" s="96"/>
      <c r="L6" s="96"/>
      <c r="M6" s="96"/>
      <c r="N6" s="121"/>
      <c r="O6" s="122"/>
    </row>
    <row r="7" spans="1:15" s="3" customFormat="1" ht="84">
      <c r="A7" s="25">
        <v>1</v>
      </c>
      <c r="B7" s="25" t="s">
        <v>37</v>
      </c>
      <c r="C7" s="26" t="s">
        <v>119</v>
      </c>
      <c r="D7" s="26" t="s">
        <v>120</v>
      </c>
      <c r="E7" s="17">
        <v>2017</v>
      </c>
      <c r="F7" s="17" t="s">
        <v>121</v>
      </c>
      <c r="G7" s="61" t="s">
        <v>122</v>
      </c>
      <c r="H7" s="62">
        <v>3310</v>
      </c>
      <c r="I7" s="62">
        <v>728</v>
      </c>
      <c r="J7" s="82"/>
      <c r="K7" s="97">
        <v>1</v>
      </c>
      <c r="L7" s="98"/>
      <c r="M7" s="98"/>
      <c r="N7" s="123" t="s">
        <v>123</v>
      </c>
      <c r="O7" s="124" t="s">
        <v>124</v>
      </c>
    </row>
    <row r="8" spans="1:15" s="2" customFormat="1" ht="15" customHeight="1">
      <c r="A8" s="17" t="s">
        <v>59</v>
      </c>
      <c r="B8" s="22" t="s">
        <v>125</v>
      </c>
      <c r="C8" s="23"/>
      <c r="D8" s="24"/>
      <c r="E8" s="17"/>
      <c r="F8" s="59"/>
      <c r="G8" s="59"/>
      <c r="H8" s="63"/>
      <c r="I8" s="63"/>
      <c r="J8" s="63"/>
      <c r="K8" s="99"/>
      <c r="L8" s="99"/>
      <c r="M8" s="99"/>
      <c r="N8" s="123"/>
      <c r="O8" s="124"/>
    </row>
    <row r="9" spans="1:15" s="3" customFormat="1" ht="15" customHeight="1">
      <c r="A9" s="25">
        <v>1</v>
      </c>
      <c r="B9" s="25" t="s">
        <v>37</v>
      </c>
      <c r="C9" s="26" t="s">
        <v>126</v>
      </c>
      <c r="D9" s="26" t="s">
        <v>127</v>
      </c>
      <c r="E9" s="17">
        <v>2017</v>
      </c>
      <c r="F9" s="17" t="s">
        <v>121</v>
      </c>
      <c r="G9" s="61" t="s">
        <v>122</v>
      </c>
      <c r="H9" s="62">
        <v>700</v>
      </c>
      <c r="I9" s="62">
        <v>154</v>
      </c>
      <c r="J9" s="82">
        <v>92.4</v>
      </c>
      <c r="K9" s="97">
        <v>1</v>
      </c>
      <c r="L9" s="100">
        <v>0.9</v>
      </c>
      <c r="M9" s="125"/>
      <c r="N9" s="123" t="s">
        <v>128</v>
      </c>
      <c r="O9" s="124" t="s">
        <v>129</v>
      </c>
    </row>
    <row r="10" spans="1:15" s="3" customFormat="1" ht="15" customHeight="1">
      <c r="A10" s="27" t="s">
        <v>130</v>
      </c>
      <c r="B10" s="27"/>
      <c r="C10" s="28"/>
      <c r="D10" s="29"/>
      <c r="E10" s="47"/>
      <c r="F10" s="64"/>
      <c r="G10" s="65"/>
      <c r="H10" s="66"/>
      <c r="I10" s="66"/>
      <c r="J10" s="66"/>
      <c r="K10" s="101"/>
      <c r="L10" s="101"/>
      <c r="M10" s="126"/>
      <c r="N10" s="127"/>
      <c r="O10" s="128"/>
    </row>
    <row r="11" spans="1:15" s="2" customFormat="1" ht="13.5" customHeight="1">
      <c r="A11" s="17" t="s">
        <v>58</v>
      </c>
      <c r="B11" s="22" t="s">
        <v>118</v>
      </c>
      <c r="C11" s="23"/>
      <c r="D11" s="24"/>
      <c r="E11" s="17"/>
      <c r="F11" s="59"/>
      <c r="G11" s="59"/>
      <c r="H11" s="63"/>
      <c r="I11" s="63"/>
      <c r="J11" s="63"/>
      <c r="K11" s="97"/>
      <c r="L11" s="97"/>
      <c r="M11" s="99"/>
      <c r="N11" s="121"/>
      <c r="O11" s="122"/>
    </row>
    <row r="12" spans="1:15" s="3" customFormat="1" ht="13.5" customHeight="1">
      <c r="A12" s="25"/>
      <c r="B12" s="25"/>
      <c r="C12" s="26"/>
      <c r="D12" s="26"/>
      <c r="E12" s="17"/>
      <c r="F12" s="17"/>
      <c r="G12" s="61"/>
      <c r="H12" s="62"/>
      <c r="I12" s="62"/>
      <c r="J12" s="82"/>
      <c r="K12" s="97"/>
      <c r="L12" s="97"/>
      <c r="M12" s="98"/>
      <c r="N12" s="129"/>
      <c r="O12" s="130"/>
    </row>
    <row r="13" spans="1:15" s="2" customFormat="1" ht="13.5" customHeight="1">
      <c r="A13" s="17" t="s">
        <v>59</v>
      </c>
      <c r="B13" s="22" t="s">
        <v>125</v>
      </c>
      <c r="C13" s="23"/>
      <c r="D13" s="24"/>
      <c r="E13" s="17"/>
      <c r="F13" s="59"/>
      <c r="G13" s="59"/>
      <c r="H13" s="63"/>
      <c r="I13" s="63"/>
      <c r="J13" s="63"/>
      <c r="K13" s="97"/>
      <c r="L13" s="97"/>
      <c r="M13" s="99"/>
      <c r="N13" s="121"/>
      <c r="O13" s="122"/>
    </row>
    <row r="14" spans="1:15" s="3" customFormat="1" ht="24">
      <c r="A14" s="25">
        <v>1</v>
      </c>
      <c r="B14" s="30" t="s">
        <v>35</v>
      </c>
      <c r="C14" s="31" t="s">
        <v>131</v>
      </c>
      <c r="D14" s="32" t="s">
        <v>132</v>
      </c>
      <c r="E14" s="17" t="s">
        <v>133</v>
      </c>
      <c r="F14" s="67" t="s">
        <v>121</v>
      </c>
      <c r="G14" s="17" t="s">
        <v>134</v>
      </c>
      <c r="H14" s="68"/>
      <c r="I14" s="62">
        <v>110</v>
      </c>
      <c r="J14" s="62">
        <v>55</v>
      </c>
      <c r="K14" s="97">
        <v>1</v>
      </c>
      <c r="L14" s="97">
        <v>0.6</v>
      </c>
      <c r="M14" s="131"/>
      <c r="N14" s="132" t="s">
        <v>135</v>
      </c>
      <c r="O14" s="124" t="s">
        <v>136</v>
      </c>
    </row>
    <row r="15" spans="1:15" s="3" customFormat="1" ht="24">
      <c r="A15" s="25">
        <v>2</v>
      </c>
      <c r="B15" s="30" t="s">
        <v>35</v>
      </c>
      <c r="C15" s="31" t="s">
        <v>131</v>
      </c>
      <c r="D15" s="33" t="s">
        <v>137</v>
      </c>
      <c r="E15" s="17" t="s">
        <v>133</v>
      </c>
      <c r="F15" s="67" t="s">
        <v>121</v>
      </c>
      <c r="G15" s="17" t="s">
        <v>134</v>
      </c>
      <c r="H15" s="68"/>
      <c r="I15" s="62">
        <v>86</v>
      </c>
      <c r="J15" s="62">
        <v>40</v>
      </c>
      <c r="K15" s="97">
        <v>1</v>
      </c>
      <c r="L15" s="97">
        <v>0.6</v>
      </c>
      <c r="M15" s="131"/>
      <c r="N15" s="132" t="s">
        <v>135</v>
      </c>
      <c r="O15" s="124" t="s">
        <v>138</v>
      </c>
    </row>
    <row r="16" spans="1:15" s="3" customFormat="1" ht="15" customHeight="1">
      <c r="A16" s="25">
        <v>3</v>
      </c>
      <c r="B16" s="25" t="s">
        <v>35</v>
      </c>
      <c r="C16" s="34" t="s">
        <v>139</v>
      </c>
      <c r="D16" s="34" t="s">
        <v>120</v>
      </c>
      <c r="E16" s="17">
        <v>2018</v>
      </c>
      <c r="F16" s="67" t="s">
        <v>121</v>
      </c>
      <c r="G16" s="17" t="s">
        <v>122</v>
      </c>
      <c r="H16" s="69">
        <v>1500</v>
      </c>
      <c r="I16" s="102">
        <v>360</v>
      </c>
      <c r="J16" s="62">
        <v>280</v>
      </c>
      <c r="K16" s="97">
        <v>1</v>
      </c>
      <c r="L16" s="97">
        <v>0.8</v>
      </c>
      <c r="M16" s="131"/>
      <c r="N16" s="132" t="s">
        <v>140</v>
      </c>
      <c r="O16" s="133"/>
    </row>
    <row r="17" spans="1:15" s="3" customFormat="1" ht="15" customHeight="1">
      <c r="A17" s="25">
        <v>4</v>
      </c>
      <c r="B17" s="25" t="s">
        <v>35</v>
      </c>
      <c r="C17" s="33" t="s">
        <v>141</v>
      </c>
      <c r="D17" s="32" t="s">
        <v>132</v>
      </c>
      <c r="E17" s="17" t="s">
        <v>133</v>
      </c>
      <c r="F17" s="67" t="s">
        <v>121</v>
      </c>
      <c r="G17" s="17" t="s">
        <v>134</v>
      </c>
      <c r="H17" s="68"/>
      <c r="I17" s="62">
        <v>30</v>
      </c>
      <c r="J17" s="62">
        <v>15</v>
      </c>
      <c r="K17" s="97">
        <v>1</v>
      </c>
      <c r="L17" s="97">
        <v>0.6</v>
      </c>
      <c r="M17" s="131"/>
      <c r="N17" s="132" t="s">
        <v>135</v>
      </c>
      <c r="O17" s="124" t="s">
        <v>142</v>
      </c>
    </row>
    <row r="18" spans="1:15" s="3" customFormat="1" ht="24">
      <c r="A18" s="25">
        <v>5</v>
      </c>
      <c r="B18" s="25"/>
      <c r="C18" s="33"/>
      <c r="D18" s="33" t="s">
        <v>137</v>
      </c>
      <c r="E18" s="17" t="s">
        <v>133</v>
      </c>
      <c r="F18" s="67" t="s">
        <v>121</v>
      </c>
      <c r="G18" s="17" t="s">
        <v>134</v>
      </c>
      <c r="H18" s="68"/>
      <c r="I18" s="62">
        <v>81</v>
      </c>
      <c r="J18" s="62">
        <v>40</v>
      </c>
      <c r="K18" s="97">
        <v>1</v>
      </c>
      <c r="L18" s="97">
        <v>0.6</v>
      </c>
      <c r="M18" s="131"/>
      <c r="N18" s="132" t="s">
        <v>135</v>
      </c>
      <c r="O18" s="124" t="s">
        <v>143</v>
      </c>
    </row>
    <row r="19" spans="1:15" s="3" customFormat="1" ht="13.5" customHeight="1">
      <c r="A19" s="25">
        <v>6</v>
      </c>
      <c r="B19" s="25" t="s">
        <v>28</v>
      </c>
      <c r="C19" s="35" t="s">
        <v>144</v>
      </c>
      <c r="D19" s="35" t="s">
        <v>145</v>
      </c>
      <c r="E19" s="17" t="s">
        <v>133</v>
      </c>
      <c r="F19" s="70" t="s">
        <v>121</v>
      </c>
      <c r="G19" s="71" t="s">
        <v>122</v>
      </c>
      <c r="H19" s="72">
        <v>1300</v>
      </c>
      <c r="I19" s="72">
        <v>312</v>
      </c>
      <c r="J19" s="62">
        <f>I19*L19</f>
        <v>134.16</v>
      </c>
      <c r="K19" s="97">
        <v>1</v>
      </c>
      <c r="L19" s="97">
        <v>0.43</v>
      </c>
      <c r="M19" s="112"/>
      <c r="N19" s="132" t="s">
        <v>146</v>
      </c>
      <c r="O19" s="124"/>
    </row>
    <row r="20" spans="1:15" s="3" customFormat="1" ht="13.5" customHeight="1">
      <c r="A20" s="25">
        <v>7</v>
      </c>
      <c r="B20" s="25" t="s">
        <v>28</v>
      </c>
      <c r="C20" s="35" t="s">
        <v>147</v>
      </c>
      <c r="D20" s="35" t="s">
        <v>127</v>
      </c>
      <c r="E20" s="17" t="s">
        <v>133</v>
      </c>
      <c r="F20" s="70" t="s">
        <v>121</v>
      </c>
      <c r="G20" s="17" t="s">
        <v>134</v>
      </c>
      <c r="H20" s="72">
        <v>4400</v>
      </c>
      <c r="I20" s="62">
        <v>1060</v>
      </c>
      <c r="J20" s="62">
        <f>I20*L20</f>
        <v>922.2</v>
      </c>
      <c r="K20" s="97">
        <v>1</v>
      </c>
      <c r="L20" s="97">
        <v>0.87</v>
      </c>
      <c r="M20" s="112"/>
      <c r="N20" s="123" t="s">
        <v>148</v>
      </c>
      <c r="O20" s="124"/>
    </row>
    <row r="21" spans="1:15" s="3" customFormat="1" ht="13.5" customHeight="1">
      <c r="A21" s="25">
        <v>8</v>
      </c>
      <c r="B21" s="25" t="s">
        <v>29</v>
      </c>
      <c r="C21" s="36" t="s">
        <v>149</v>
      </c>
      <c r="D21" s="37" t="s">
        <v>120</v>
      </c>
      <c r="E21" s="17">
        <v>2018</v>
      </c>
      <c r="F21" s="73" t="s">
        <v>150</v>
      </c>
      <c r="G21" s="25" t="s">
        <v>122</v>
      </c>
      <c r="H21" s="74">
        <v>1400</v>
      </c>
      <c r="I21" s="62">
        <v>355</v>
      </c>
      <c r="J21" s="62">
        <v>200</v>
      </c>
      <c r="K21" s="97">
        <v>1</v>
      </c>
      <c r="L21" s="98">
        <v>0.93</v>
      </c>
      <c r="M21" s="98"/>
      <c r="N21" s="132" t="s">
        <v>151</v>
      </c>
      <c r="O21" s="124"/>
    </row>
    <row r="22" spans="1:15" s="3" customFormat="1" ht="13.5" customHeight="1">
      <c r="A22" s="25">
        <v>9</v>
      </c>
      <c r="B22" s="25" t="s">
        <v>29</v>
      </c>
      <c r="C22" s="36" t="s">
        <v>152</v>
      </c>
      <c r="D22" s="37" t="s">
        <v>120</v>
      </c>
      <c r="E22" s="17">
        <v>2018</v>
      </c>
      <c r="F22" s="73" t="s">
        <v>150</v>
      </c>
      <c r="G22" s="25" t="s">
        <v>122</v>
      </c>
      <c r="H22" s="74">
        <v>1050</v>
      </c>
      <c r="I22" s="62">
        <v>270</v>
      </c>
      <c r="J22" s="62">
        <v>100</v>
      </c>
      <c r="K22" s="97">
        <v>1</v>
      </c>
      <c r="L22" s="98">
        <v>0.86</v>
      </c>
      <c r="M22" s="98"/>
      <c r="N22" s="134" t="s">
        <v>151</v>
      </c>
      <c r="O22" s="124"/>
    </row>
    <row r="23" spans="1:15" s="3" customFormat="1" ht="13.5" customHeight="1">
      <c r="A23" s="25">
        <v>10</v>
      </c>
      <c r="B23" s="25" t="s">
        <v>29</v>
      </c>
      <c r="C23" s="36" t="s">
        <v>153</v>
      </c>
      <c r="D23" s="37" t="s">
        <v>120</v>
      </c>
      <c r="E23" s="17">
        <v>2018</v>
      </c>
      <c r="F23" s="73" t="s">
        <v>150</v>
      </c>
      <c r="G23" s="25" t="s">
        <v>122</v>
      </c>
      <c r="H23" s="74">
        <v>1200</v>
      </c>
      <c r="I23" s="62">
        <v>310</v>
      </c>
      <c r="J23" s="62">
        <v>80</v>
      </c>
      <c r="K23" s="97">
        <v>1</v>
      </c>
      <c r="L23" s="98">
        <v>0.5</v>
      </c>
      <c r="M23" s="98"/>
      <c r="N23" s="134" t="s">
        <v>154</v>
      </c>
      <c r="O23" s="124"/>
    </row>
    <row r="24" spans="1:15" s="3" customFormat="1" ht="13.5" customHeight="1">
      <c r="A24" s="25">
        <v>11</v>
      </c>
      <c r="B24" s="25" t="s">
        <v>29</v>
      </c>
      <c r="C24" s="36" t="s">
        <v>155</v>
      </c>
      <c r="D24" s="37" t="s">
        <v>156</v>
      </c>
      <c r="E24" s="17">
        <v>2018</v>
      </c>
      <c r="F24" s="73" t="s">
        <v>150</v>
      </c>
      <c r="G24" s="25" t="s">
        <v>122</v>
      </c>
      <c r="H24" s="74">
        <v>900</v>
      </c>
      <c r="I24" s="62">
        <v>230</v>
      </c>
      <c r="J24" s="62">
        <v>60</v>
      </c>
      <c r="K24" s="97">
        <v>1</v>
      </c>
      <c r="L24" s="98">
        <v>0.93</v>
      </c>
      <c r="M24" s="98"/>
      <c r="N24" s="134" t="s">
        <v>151</v>
      </c>
      <c r="O24" s="124"/>
    </row>
    <row r="25" spans="1:15" s="3" customFormat="1" ht="13.5" customHeight="1">
      <c r="A25" s="25">
        <v>12</v>
      </c>
      <c r="B25" s="25" t="s">
        <v>34</v>
      </c>
      <c r="C25" s="38" t="s">
        <v>157</v>
      </c>
      <c r="D25" s="39" t="s">
        <v>158</v>
      </c>
      <c r="E25" s="17">
        <v>2018</v>
      </c>
      <c r="F25" s="75" t="s">
        <v>150</v>
      </c>
      <c r="G25" s="76" t="s">
        <v>122</v>
      </c>
      <c r="H25" s="77">
        <v>694</v>
      </c>
      <c r="I25" s="103">
        <v>168</v>
      </c>
      <c r="J25" s="87">
        <v>75.4</v>
      </c>
      <c r="K25" s="97">
        <v>1</v>
      </c>
      <c r="L25" s="97">
        <v>0.7</v>
      </c>
      <c r="M25" s="135"/>
      <c r="N25" s="123" t="s">
        <v>115</v>
      </c>
      <c r="O25" s="124"/>
    </row>
    <row r="26" spans="1:15" s="3" customFormat="1" ht="13.5" customHeight="1">
      <c r="A26" s="25">
        <v>13</v>
      </c>
      <c r="B26" s="25" t="s">
        <v>34</v>
      </c>
      <c r="C26" s="38" t="s">
        <v>159</v>
      </c>
      <c r="D26" s="39" t="s">
        <v>158</v>
      </c>
      <c r="E26" s="17">
        <v>2018</v>
      </c>
      <c r="F26" s="75" t="s">
        <v>150</v>
      </c>
      <c r="G26" s="76" t="s">
        <v>122</v>
      </c>
      <c r="H26" s="77">
        <v>478</v>
      </c>
      <c r="I26" s="103">
        <v>116</v>
      </c>
      <c r="J26" s="87">
        <v>22.4</v>
      </c>
      <c r="K26" s="97">
        <v>1</v>
      </c>
      <c r="L26" s="97">
        <v>0.6</v>
      </c>
      <c r="M26" s="135"/>
      <c r="N26" s="123" t="s">
        <v>115</v>
      </c>
      <c r="O26" s="133"/>
    </row>
    <row r="27" spans="1:15" s="3" customFormat="1" ht="13.5" customHeight="1">
      <c r="A27" s="25">
        <v>14</v>
      </c>
      <c r="B27" s="25" t="s">
        <v>30</v>
      </c>
      <c r="C27" s="40" t="s">
        <v>160</v>
      </c>
      <c r="D27" s="40" t="s">
        <v>120</v>
      </c>
      <c r="E27" s="17">
        <v>2018</v>
      </c>
      <c r="F27" s="78" t="s">
        <v>121</v>
      </c>
      <c r="G27" s="25" t="s">
        <v>122</v>
      </c>
      <c r="H27" s="62">
        <v>9060</v>
      </c>
      <c r="I27" s="104">
        <v>2259</v>
      </c>
      <c r="J27" s="62"/>
      <c r="K27" s="97">
        <v>1</v>
      </c>
      <c r="L27" s="97">
        <v>0.98</v>
      </c>
      <c r="M27" s="97"/>
      <c r="N27" s="122" t="s">
        <v>161</v>
      </c>
      <c r="O27" s="124" t="s">
        <v>162</v>
      </c>
    </row>
    <row r="28" spans="1:15" s="3" customFormat="1" ht="13.5" customHeight="1">
      <c r="A28" s="25">
        <v>15</v>
      </c>
      <c r="B28" s="25"/>
      <c r="C28" s="40"/>
      <c r="D28" s="41" t="s">
        <v>163</v>
      </c>
      <c r="E28" s="17">
        <v>2018</v>
      </c>
      <c r="F28" s="78" t="s">
        <v>121</v>
      </c>
      <c r="G28" s="25" t="s">
        <v>134</v>
      </c>
      <c r="H28" s="62"/>
      <c r="I28" s="62">
        <v>160</v>
      </c>
      <c r="J28" s="62"/>
      <c r="K28" s="97">
        <v>1</v>
      </c>
      <c r="L28" s="97">
        <v>0.98</v>
      </c>
      <c r="M28" s="97"/>
      <c r="N28" s="124" t="s">
        <v>161</v>
      </c>
      <c r="O28" s="124" t="s">
        <v>162</v>
      </c>
    </row>
    <row r="29" spans="1:15" s="3" customFormat="1" ht="12" customHeight="1">
      <c r="A29" s="25"/>
      <c r="B29" s="25"/>
      <c r="C29" s="40"/>
      <c r="D29" s="41"/>
      <c r="E29" s="17"/>
      <c r="F29" s="78"/>
      <c r="G29" s="25"/>
      <c r="H29" s="62"/>
      <c r="I29" s="62"/>
      <c r="J29" s="62"/>
      <c r="K29" s="97"/>
      <c r="L29" s="97"/>
      <c r="M29" s="97"/>
      <c r="N29" s="124"/>
      <c r="O29" s="133"/>
    </row>
    <row r="30" spans="1:17" s="3" customFormat="1" ht="13.5" customHeight="1">
      <c r="A30" s="42" t="s">
        <v>164</v>
      </c>
      <c r="B30" s="42"/>
      <c r="C30" s="43"/>
      <c r="D30" s="29"/>
      <c r="E30" s="47"/>
      <c r="F30" s="65"/>
      <c r="G30" s="65"/>
      <c r="H30" s="66"/>
      <c r="I30" s="66"/>
      <c r="J30" s="105"/>
      <c r="K30" s="101"/>
      <c r="L30" s="101"/>
      <c r="M30" s="126"/>
      <c r="N30" s="136"/>
      <c r="O30" s="128"/>
      <c r="P30" s="137"/>
      <c r="Q30" s="149"/>
    </row>
    <row r="31" spans="1:15" s="2" customFormat="1" ht="13.5" customHeight="1">
      <c r="A31" s="19" t="s">
        <v>58</v>
      </c>
      <c r="B31" s="19" t="s">
        <v>118</v>
      </c>
      <c r="C31" s="20"/>
      <c r="D31" s="24"/>
      <c r="E31" s="59"/>
      <c r="F31" s="59"/>
      <c r="G31" s="59"/>
      <c r="H31" s="63"/>
      <c r="I31" s="63"/>
      <c r="J31" s="63"/>
      <c r="K31" s="97"/>
      <c r="L31" s="97"/>
      <c r="M31" s="99"/>
      <c r="N31" s="138"/>
      <c r="O31" s="124"/>
    </row>
    <row r="32" spans="1:15" s="2" customFormat="1" ht="24">
      <c r="A32" s="44">
        <v>1</v>
      </c>
      <c r="B32" s="44" t="s">
        <v>28</v>
      </c>
      <c r="C32" s="45" t="s">
        <v>165</v>
      </c>
      <c r="D32" s="46" t="s">
        <v>166</v>
      </c>
      <c r="E32" s="17">
        <v>2019</v>
      </c>
      <c r="F32" s="71" t="s">
        <v>167</v>
      </c>
      <c r="G32" s="17" t="s">
        <v>122</v>
      </c>
      <c r="H32" s="62">
        <v>80</v>
      </c>
      <c r="I32" s="62">
        <v>28</v>
      </c>
      <c r="J32" s="62"/>
      <c r="K32" s="97">
        <v>1</v>
      </c>
      <c r="L32" s="97"/>
      <c r="M32" s="112"/>
      <c r="N32" s="124" t="s">
        <v>168</v>
      </c>
      <c r="O32" s="124"/>
    </row>
    <row r="33" spans="1:15" s="2" customFormat="1" ht="24" customHeight="1">
      <c r="A33" s="44">
        <v>2</v>
      </c>
      <c r="B33" s="44" t="s">
        <v>35</v>
      </c>
      <c r="C33" s="46" t="s">
        <v>169</v>
      </c>
      <c r="D33" s="46" t="s">
        <v>170</v>
      </c>
      <c r="E33" s="79">
        <v>2019</v>
      </c>
      <c r="F33" s="79" t="s">
        <v>167</v>
      </c>
      <c r="G33" s="17" t="s">
        <v>122</v>
      </c>
      <c r="H33" s="62">
        <v>1000</v>
      </c>
      <c r="I33" s="62">
        <v>320</v>
      </c>
      <c r="J33" s="62">
        <v>15</v>
      </c>
      <c r="K33" s="97">
        <v>0.9</v>
      </c>
      <c r="L33" s="97"/>
      <c r="M33" s="131"/>
      <c r="N33" s="124" t="s">
        <v>171</v>
      </c>
      <c r="O33" s="124"/>
    </row>
    <row r="34" spans="1:15" s="2" customFormat="1" ht="24" customHeight="1">
      <c r="A34" s="44">
        <v>3</v>
      </c>
      <c r="B34" s="44" t="s">
        <v>30</v>
      </c>
      <c r="C34" s="37" t="s">
        <v>172</v>
      </c>
      <c r="D34" s="41" t="s">
        <v>173</v>
      </c>
      <c r="E34" s="80" t="s">
        <v>174</v>
      </c>
      <c r="F34" s="79" t="s">
        <v>167</v>
      </c>
      <c r="G34" s="81" t="s">
        <v>122</v>
      </c>
      <c r="H34" s="82">
        <v>9000</v>
      </c>
      <c r="I34" s="77">
        <v>2880</v>
      </c>
      <c r="J34" s="82">
        <v>20</v>
      </c>
      <c r="K34" s="98">
        <v>1</v>
      </c>
      <c r="L34" s="98"/>
      <c r="M34" s="98"/>
      <c r="N34" s="124" t="s">
        <v>175</v>
      </c>
      <c r="O34" s="124"/>
    </row>
    <row r="35" spans="1:15" s="2" customFormat="1" ht="13.5" customHeight="1">
      <c r="A35" s="17"/>
      <c r="B35" s="17"/>
      <c r="C35" s="46"/>
      <c r="D35" s="46"/>
      <c r="E35" s="17"/>
      <c r="F35" s="79"/>
      <c r="G35" s="25"/>
      <c r="H35" s="62"/>
      <c r="I35" s="87"/>
      <c r="J35" s="62"/>
      <c r="K35" s="97"/>
      <c r="L35" s="98"/>
      <c r="M35" s="98"/>
      <c r="N35" s="123"/>
      <c r="O35" s="124"/>
    </row>
    <row r="36" spans="1:15" s="2" customFormat="1" ht="13.5" customHeight="1">
      <c r="A36" s="47" t="s">
        <v>59</v>
      </c>
      <c r="B36" s="19" t="s">
        <v>125</v>
      </c>
      <c r="C36" s="20"/>
      <c r="D36" s="24"/>
      <c r="E36" s="59"/>
      <c r="F36" s="59"/>
      <c r="G36" s="59"/>
      <c r="H36" s="63"/>
      <c r="I36" s="63"/>
      <c r="J36" s="63"/>
      <c r="K36" s="97"/>
      <c r="L36" s="97"/>
      <c r="M36" s="99"/>
      <c r="N36" s="138"/>
      <c r="O36" s="124"/>
    </row>
    <row r="37" spans="1:17" s="2" customFormat="1" ht="27" customHeight="1">
      <c r="A37" s="44">
        <v>1</v>
      </c>
      <c r="B37" s="44" t="s">
        <v>22</v>
      </c>
      <c r="C37" s="48" t="s">
        <v>176</v>
      </c>
      <c r="D37" s="48" t="s">
        <v>156</v>
      </c>
      <c r="E37" s="83">
        <v>2019</v>
      </c>
      <c r="F37" s="84" t="s">
        <v>177</v>
      </c>
      <c r="G37" s="85" t="s">
        <v>134</v>
      </c>
      <c r="H37" s="82">
        <v>2100</v>
      </c>
      <c r="I37" s="82">
        <v>550</v>
      </c>
      <c r="J37" s="82">
        <v>385</v>
      </c>
      <c r="K37" s="97">
        <v>1</v>
      </c>
      <c r="L37" s="97">
        <v>0.7</v>
      </c>
      <c r="M37" s="139"/>
      <c r="N37" s="140" t="s">
        <v>178</v>
      </c>
      <c r="O37" s="141" t="s">
        <v>179</v>
      </c>
      <c r="P37" s="142"/>
      <c r="Q37" s="149"/>
    </row>
    <row r="38" spans="1:15" s="2" customFormat="1" ht="27" customHeight="1">
      <c r="A38" s="44">
        <v>2</v>
      </c>
      <c r="B38" s="44" t="s">
        <v>22</v>
      </c>
      <c r="C38" s="46" t="s">
        <v>180</v>
      </c>
      <c r="D38" s="46" t="s">
        <v>181</v>
      </c>
      <c r="E38" s="79">
        <v>2019</v>
      </c>
      <c r="F38" s="79" t="s">
        <v>167</v>
      </c>
      <c r="G38" s="86" t="s">
        <v>122</v>
      </c>
      <c r="H38" s="82">
        <v>4300</v>
      </c>
      <c r="I38" s="87">
        <v>1380</v>
      </c>
      <c r="J38" s="82">
        <v>1000</v>
      </c>
      <c r="K38" s="97">
        <v>1</v>
      </c>
      <c r="L38" s="97">
        <v>0.7</v>
      </c>
      <c r="M38" s="143"/>
      <c r="N38" s="124" t="s">
        <v>178</v>
      </c>
      <c r="O38" s="124"/>
    </row>
    <row r="39" spans="1:15" s="2" customFormat="1" ht="39.75" customHeight="1">
      <c r="A39" s="44">
        <v>3</v>
      </c>
      <c r="B39" s="44" t="s">
        <v>22</v>
      </c>
      <c r="C39" s="46" t="s">
        <v>182</v>
      </c>
      <c r="D39" s="46" t="s">
        <v>127</v>
      </c>
      <c r="E39" s="79">
        <v>2019</v>
      </c>
      <c r="F39" s="79" t="s">
        <v>167</v>
      </c>
      <c r="G39" s="86" t="s">
        <v>122</v>
      </c>
      <c r="H39" s="82">
        <v>1000</v>
      </c>
      <c r="I39" s="87">
        <v>350</v>
      </c>
      <c r="J39" s="82">
        <v>280</v>
      </c>
      <c r="K39" s="97">
        <v>1</v>
      </c>
      <c r="L39" s="97">
        <v>0.8</v>
      </c>
      <c r="M39" s="143"/>
      <c r="N39" s="141" t="s">
        <v>183</v>
      </c>
      <c r="O39" s="124"/>
    </row>
    <row r="40" spans="1:15" s="2" customFormat="1" ht="13.5" customHeight="1">
      <c r="A40" s="44">
        <v>4</v>
      </c>
      <c r="B40" s="44" t="s">
        <v>25</v>
      </c>
      <c r="C40" s="46" t="s">
        <v>184</v>
      </c>
      <c r="D40" s="46" t="s">
        <v>185</v>
      </c>
      <c r="E40" s="79">
        <v>2019</v>
      </c>
      <c r="F40" s="79" t="s">
        <v>177</v>
      </c>
      <c r="G40" s="25" t="s">
        <v>134</v>
      </c>
      <c r="H40" s="87">
        <v>1680</v>
      </c>
      <c r="I40" s="62">
        <v>504</v>
      </c>
      <c r="J40" s="106">
        <v>51</v>
      </c>
      <c r="K40" s="107">
        <v>1</v>
      </c>
      <c r="L40" s="108">
        <v>0.6</v>
      </c>
      <c r="M40" s="108"/>
      <c r="N40" s="141" t="s">
        <v>186</v>
      </c>
      <c r="O40" s="144">
        <v>44317</v>
      </c>
    </row>
    <row r="41" spans="1:15" s="2" customFormat="1" ht="13.5" customHeight="1">
      <c r="A41" s="44">
        <v>5</v>
      </c>
      <c r="B41" s="44" t="s">
        <v>25</v>
      </c>
      <c r="C41" s="46" t="s">
        <v>187</v>
      </c>
      <c r="D41" s="46" t="s">
        <v>185</v>
      </c>
      <c r="E41" s="79">
        <v>2019</v>
      </c>
      <c r="F41" s="79" t="s">
        <v>177</v>
      </c>
      <c r="G41" s="25" t="s">
        <v>134</v>
      </c>
      <c r="H41" s="87">
        <v>1260</v>
      </c>
      <c r="I41" s="62">
        <v>378</v>
      </c>
      <c r="J41" s="106">
        <v>31</v>
      </c>
      <c r="K41" s="107">
        <v>1</v>
      </c>
      <c r="L41" s="108">
        <v>0.8</v>
      </c>
      <c r="M41" s="108"/>
      <c r="N41" s="141" t="s">
        <v>188</v>
      </c>
      <c r="O41" s="145" t="s">
        <v>189</v>
      </c>
    </row>
    <row r="42" spans="1:15" s="2" customFormat="1" ht="13.5" customHeight="1">
      <c r="A42" s="44">
        <v>6</v>
      </c>
      <c r="B42" s="44" t="s">
        <v>25</v>
      </c>
      <c r="C42" s="38" t="s">
        <v>190</v>
      </c>
      <c r="D42" s="41" t="s">
        <v>120</v>
      </c>
      <c r="E42" s="79">
        <v>2019</v>
      </c>
      <c r="F42" s="79" t="s">
        <v>167</v>
      </c>
      <c r="G42" s="25" t="s">
        <v>122</v>
      </c>
      <c r="H42" s="62">
        <v>3011</v>
      </c>
      <c r="I42" s="62">
        <v>963.5</v>
      </c>
      <c r="J42" s="109">
        <v>45</v>
      </c>
      <c r="K42" s="107">
        <v>1</v>
      </c>
      <c r="L42" s="108">
        <v>0.1</v>
      </c>
      <c r="M42" s="108"/>
      <c r="N42" s="141" t="s">
        <v>191</v>
      </c>
      <c r="O42" s="146" t="s">
        <v>192</v>
      </c>
    </row>
    <row r="43" spans="1:15" s="2" customFormat="1" ht="13.5" customHeight="1">
      <c r="A43" s="44">
        <v>7</v>
      </c>
      <c r="B43" s="44" t="s">
        <v>25</v>
      </c>
      <c r="C43" s="46" t="s">
        <v>193</v>
      </c>
      <c r="D43" s="41" t="s">
        <v>120</v>
      </c>
      <c r="E43" s="79">
        <v>2019</v>
      </c>
      <c r="F43" s="79" t="s">
        <v>167</v>
      </c>
      <c r="G43" s="25" t="s">
        <v>122</v>
      </c>
      <c r="H43" s="62">
        <v>3011</v>
      </c>
      <c r="I43" s="62">
        <v>963.5</v>
      </c>
      <c r="J43" s="109">
        <v>20</v>
      </c>
      <c r="K43" s="107">
        <v>1</v>
      </c>
      <c r="L43" s="108">
        <v>0.1</v>
      </c>
      <c r="M43" s="108"/>
      <c r="N43" s="141" t="s">
        <v>191</v>
      </c>
      <c r="O43" s="146" t="s">
        <v>192</v>
      </c>
    </row>
    <row r="44" spans="1:15" s="2" customFormat="1" ht="13.5" customHeight="1">
      <c r="A44" s="44">
        <v>8</v>
      </c>
      <c r="B44" s="17" t="s">
        <v>43</v>
      </c>
      <c r="C44" s="46" t="s">
        <v>194</v>
      </c>
      <c r="D44" s="49" t="s">
        <v>173</v>
      </c>
      <c r="E44" s="79">
        <v>2019</v>
      </c>
      <c r="F44" s="79" t="s">
        <v>177</v>
      </c>
      <c r="G44" s="88" t="s">
        <v>134</v>
      </c>
      <c r="H44" s="77">
        <v>2040</v>
      </c>
      <c r="I44" s="77">
        <v>560</v>
      </c>
      <c r="J44" s="110"/>
      <c r="K44" s="97">
        <v>1</v>
      </c>
      <c r="L44" s="111">
        <v>0.65</v>
      </c>
      <c r="M44" s="97"/>
      <c r="N44" s="141" t="s">
        <v>195</v>
      </c>
      <c r="O44" s="124"/>
    </row>
    <row r="45" spans="1:15" s="2" customFormat="1" ht="24.75" customHeight="1">
      <c r="A45" s="44">
        <v>9</v>
      </c>
      <c r="B45" s="44"/>
      <c r="C45" s="50" t="s">
        <v>196</v>
      </c>
      <c r="D45" s="51" t="s">
        <v>197</v>
      </c>
      <c r="E45" s="17">
        <v>2019</v>
      </c>
      <c r="F45" s="71" t="s">
        <v>177</v>
      </c>
      <c r="G45" s="17" t="s">
        <v>134</v>
      </c>
      <c r="H45" s="77"/>
      <c r="I45" s="62">
        <v>65</v>
      </c>
      <c r="J45" s="62">
        <f>I45*L45</f>
        <v>58.5</v>
      </c>
      <c r="K45" s="97">
        <v>1</v>
      </c>
      <c r="L45" s="97">
        <v>0.9</v>
      </c>
      <c r="M45" s="112"/>
      <c r="N45" s="132" t="s">
        <v>198</v>
      </c>
      <c r="O45" s="124" t="s">
        <v>199</v>
      </c>
    </row>
    <row r="46" spans="1:15" s="2" customFormat="1" ht="13.5" customHeight="1">
      <c r="A46" s="44">
        <v>10</v>
      </c>
      <c r="B46" s="44" t="s">
        <v>28</v>
      </c>
      <c r="C46" s="46" t="s">
        <v>200</v>
      </c>
      <c r="D46" s="46" t="s">
        <v>201</v>
      </c>
      <c r="E46" s="17">
        <v>2019</v>
      </c>
      <c r="F46" s="71" t="s">
        <v>167</v>
      </c>
      <c r="G46" s="17" t="s">
        <v>122</v>
      </c>
      <c r="H46" s="62">
        <v>7500</v>
      </c>
      <c r="I46" s="62">
        <v>2625</v>
      </c>
      <c r="J46" s="62"/>
      <c r="K46" s="112">
        <v>1</v>
      </c>
      <c r="L46" s="113">
        <v>0.5</v>
      </c>
      <c r="M46" s="147"/>
      <c r="N46" s="132" t="s">
        <v>202</v>
      </c>
      <c r="O46" s="124"/>
    </row>
    <row r="47" spans="1:15" s="2" customFormat="1" ht="36">
      <c r="A47" s="44">
        <v>11</v>
      </c>
      <c r="B47" s="44"/>
      <c r="C47" s="46"/>
      <c r="D47" s="46" t="s">
        <v>163</v>
      </c>
      <c r="E47" s="17">
        <v>2019</v>
      </c>
      <c r="F47" s="71" t="s">
        <v>167</v>
      </c>
      <c r="G47" s="17" t="s">
        <v>122</v>
      </c>
      <c r="H47" s="62"/>
      <c r="I47" s="62">
        <v>600</v>
      </c>
      <c r="J47" s="62"/>
      <c r="K47" s="112">
        <v>1</v>
      </c>
      <c r="L47" s="113">
        <v>0.2</v>
      </c>
      <c r="M47" s="147"/>
      <c r="N47" s="132" t="s">
        <v>203</v>
      </c>
      <c r="O47" s="124" t="s">
        <v>204</v>
      </c>
    </row>
    <row r="48" spans="1:15" s="2" customFormat="1" ht="13.5" customHeight="1">
      <c r="A48" s="44">
        <v>12</v>
      </c>
      <c r="B48" s="44" t="s">
        <v>28</v>
      </c>
      <c r="C48" s="38" t="s">
        <v>205</v>
      </c>
      <c r="D48" s="46" t="s">
        <v>206</v>
      </c>
      <c r="E48" s="17">
        <v>2019</v>
      </c>
      <c r="F48" s="71" t="s">
        <v>167</v>
      </c>
      <c r="G48" s="17" t="s">
        <v>122</v>
      </c>
      <c r="H48" s="62">
        <v>4986</v>
      </c>
      <c r="I48" s="62">
        <v>1600</v>
      </c>
      <c r="J48" s="62"/>
      <c r="K48" s="97">
        <v>1</v>
      </c>
      <c r="L48" s="113">
        <v>0.32</v>
      </c>
      <c r="M48" s="147"/>
      <c r="N48" s="132" t="s">
        <v>207</v>
      </c>
      <c r="O48" s="124"/>
    </row>
    <row r="49" spans="1:15" s="2" customFormat="1" ht="24.75" customHeight="1">
      <c r="A49" s="44">
        <v>13</v>
      </c>
      <c r="B49" s="44"/>
      <c r="C49" s="38"/>
      <c r="D49" s="46" t="s">
        <v>163</v>
      </c>
      <c r="E49" s="17">
        <v>2019</v>
      </c>
      <c r="F49" s="71" t="s">
        <v>167</v>
      </c>
      <c r="G49" s="17" t="s">
        <v>122</v>
      </c>
      <c r="H49" s="62"/>
      <c r="I49" s="62">
        <v>350</v>
      </c>
      <c r="J49" s="62"/>
      <c r="K49" s="97">
        <v>1</v>
      </c>
      <c r="L49" s="113">
        <v>0.3</v>
      </c>
      <c r="M49" s="147"/>
      <c r="N49" s="132" t="s">
        <v>208</v>
      </c>
      <c r="O49" s="124" t="s">
        <v>209</v>
      </c>
    </row>
    <row r="50" spans="1:15" s="2" customFormat="1" ht="13.5" customHeight="1">
      <c r="A50" s="44">
        <v>14</v>
      </c>
      <c r="B50" s="44" t="s">
        <v>29</v>
      </c>
      <c r="C50" s="38" t="s">
        <v>210</v>
      </c>
      <c r="D50" s="38" t="s">
        <v>211</v>
      </c>
      <c r="E50" s="73">
        <v>2019</v>
      </c>
      <c r="F50" s="89" t="s">
        <v>167</v>
      </c>
      <c r="G50" s="25" t="s">
        <v>122</v>
      </c>
      <c r="H50" s="62">
        <v>3500</v>
      </c>
      <c r="I50" s="62">
        <v>1120</v>
      </c>
      <c r="J50" s="62">
        <v>1120</v>
      </c>
      <c r="K50" s="97">
        <v>1</v>
      </c>
      <c r="L50" s="114">
        <v>0.98</v>
      </c>
      <c r="M50" s="30"/>
      <c r="N50" s="132" t="s">
        <v>212</v>
      </c>
      <c r="O50" s="124"/>
    </row>
    <row r="51" spans="1:15" s="2" customFormat="1" ht="96">
      <c r="A51" s="44">
        <v>15</v>
      </c>
      <c r="B51" s="44" t="s">
        <v>29</v>
      </c>
      <c r="C51" s="38" t="s">
        <v>213</v>
      </c>
      <c r="D51" s="41" t="s">
        <v>214</v>
      </c>
      <c r="E51" s="73">
        <v>2019</v>
      </c>
      <c r="F51" s="89" t="s">
        <v>167</v>
      </c>
      <c r="G51" s="25" t="s">
        <v>122</v>
      </c>
      <c r="H51" s="62">
        <v>18700</v>
      </c>
      <c r="I51" s="62">
        <v>5984</v>
      </c>
      <c r="J51" s="62">
        <v>2573</v>
      </c>
      <c r="K51" s="97">
        <v>1</v>
      </c>
      <c r="L51" s="98">
        <v>0.43</v>
      </c>
      <c r="M51" s="98"/>
      <c r="N51" s="123" t="s">
        <v>215</v>
      </c>
      <c r="O51" s="124"/>
    </row>
    <row r="52" spans="1:15" s="2" customFormat="1" ht="13.5" customHeight="1">
      <c r="A52" s="44">
        <v>16</v>
      </c>
      <c r="B52" s="44" t="s">
        <v>29</v>
      </c>
      <c r="C52" s="38" t="s">
        <v>216</v>
      </c>
      <c r="D52" s="38" t="s">
        <v>201</v>
      </c>
      <c r="E52" s="73">
        <v>2019</v>
      </c>
      <c r="F52" s="89" t="s">
        <v>167</v>
      </c>
      <c r="G52" s="25" t="s">
        <v>122</v>
      </c>
      <c r="H52" s="62">
        <v>1000</v>
      </c>
      <c r="I52" s="62">
        <v>360</v>
      </c>
      <c r="J52" s="62">
        <v>126</v>
      </c>
      <c r="K52" s="98">
        <v>1</v>
      </c>
      <c r="L52" s="114">
        <v>0.35</v>
      </c>
      <c r="M52" s="30"/>
      <c r="N52" s="132" t="s">
        <v>217</v>
      </c>
      <c r="O52" s="124"/>
    </row>
    <row r="53" spans="1:15" s="2" customFormat="1" ht="13.5" customHeight="1">
      <c r="A53" s="44">
        <v>17</v>
      </c>
      <c r="B53" s="44" t="s">
        <v>29</v>
      </c>
      <c r="C53" s="38" t="s">
        <v>218</v>
      </c>
      <c r="D53" s="38" t="s">
        <v>201</v>
      </c>
      <c r="E53" s="73">
        <v>2019</v>
      </c>
      <c r="F53" s="89" t="s">
        <v>167</v>
      </c>
      <c r="G53" s="25" t="s">
        <v>122</v>
      </c>
      <c r="H53" s="62">
        <v>2000</v>
      </c>
      <c r="I53" s="62">
        <v>700</v>
      </c>
      <c r="J53" s="62">
        <v>70</v>
      </c>
      <c r="K53" s="98">
        <v>1</v>
      </c>
      <c r="L53" s="114">
        <v>0.1</v>
      </c>
      <c r="M53" s="30"/>
      <c r="N53" s="132" t="s">
        <v>135</v>
      </c>
      <c r="O53" s="124"/>
    </row>
    <row r="54" spans="1:15" s="2" customFormat="1" ht="36">
      <c r="A54" s="44">
        <v>18</v>
      </c>
      <c r="B54" s="44" t="s">
        <v>31</v>
      </c>
      <c r="C54" s="46" t="s">
        <v>219</v>
      </c>
      <c r="D54" s="46" t="s">
        <v>127</v>
      </c>
      <c r="E54" s="79">
        <v>2019</v>
      </c>
      <c r="F54" s="79" t="s">
        <v>167</v>
      </c>
      <c r="G54" s="25" t="s">
        <v>122</v>
      </c>
      <c r="H54" s="62">
        <v>2000</v>
      </c>
      <c r="I54" s="87">
        <v>700</v>
      </c>
      <c r="J54" s="25">
        <v>56.7144</v>
      </c>
      <c r="K54" s="98">
        <v>1</v>
      </c>
      <c r="L54" s="111">
        <v>0.3</v>
      </c>
      <c r="M54" s="113"/>
      <c r="N54" s="124" t="s">
        <v>220</v>
      </c>
      <c r="O54" s="124"/>
    </row>
    <row r="55" spans="1:15" s="2" customFormat="1" ht="27.75" customHeight="1">
      <c r="A55" s="44">
        <v>19</v>
      </c>
      <c r="B55" s="44" t="s">
        <v>31</v>
      </c>
      <c r="C55" s="46" t="s">
        <v>221</v>
      </c>
      <c r="D55" s="52" t="s">
        <v>156</v>
      </c>
      <c r="E55" s="79">
        <v>2019</v>
      </c>
      <c r="F55" s="79" t="s">
        <v>167</v>
      </c>
      <c r="G55" s="25" t="s">
        <v>122</v>
      </c>
      <c r="H55" s="62">
        <v>2000</v>
      </c>
      <c r="I55" s="87">
        <v>640</v>
      </c>
      <c r="J55" s="115">
        <v>244.9679</v>
      </c>
      <c r="K55" s="98">
        <v>1</v>
      </c>
      <c r="L55" s="116">
        <v>0.18</v>
      </c>
      <c r="M55" s="25"/>
      <c r="N55" s="124" t="s">
        <v>222</v>
      </c>
      <c r="O55" s="130"/>
    </row>
    <row r="56" spans="1:15" s="2" customFormat="1" ht="24">
      <c r="A56" s="44">
        <v>20</v>
      </c>
      <c r="B56" s="44" t="s">
        <v>31</v>
      </c>
      <c r="C56" s="46" t="s">
        <v>223</v>
      </c>
      <c r="D56" s="52" t="s">
        <v>156</v>
      </c>
      <c r="E56" s="79">
        <v>2019</v>
      </c>
      <c r="F56" s="79" t="s">
        <v>167</v>
      </c>
      <c r="G56" s="25" t="s">
        <v>122</v>
      </c>
      <c r="H56" s="62">
        <v>3600</v>
      </c>
      <c r="I56" s="87">
        <v>1152</v>
      </c>
      <c r="J56" s="115"/>
      <c r="K56" s="98">
        <v>1</v>
      </c>
      <c r="L56" s="114">
        <v>0.38</v>
      </c>
      <c r="M56" s="25"/>
      <c r="N56" s="124" t="s">
        <v>224</v>
      </c>
      <c r="O56" s="130"/>
    </row>
    <row r="57" spans="1:15" s="2" customFormat="1" ht="15" customHeight="1">
      <c r="A57" s="44">
        <v>21</v>
      </c>
      <c r="B57" s="44" t="s">
        <v>34</v>
      </c>
      <c r="C57" s="46" t="s">
        <v>225</v>
      </c>
      <c r="D57" s="46" t="s">
        <v>226</v>
      </c>
      <c r="E57" s="79">
        <v>2019</v>
      </c>
      <c r="F57" s="46" t="s">
        <v>177</v>
      </c>
      <c r="G57" s="17" t="s">
        <v>134</v>
      </c>
      <c r="H57" s="62">
        <v>1300</v>
      </c>
      <c r="I57" s="62">
        <v>390</v>
      </c>
      <c r="J57" s="62">
        <v>0</v>
      </c>
      <c r="K57" s="117">
        <v>1</v>
      </c>
      <c r="L57" s="112">
        <v>0.3</v>
      </c>
      <c r="M57" s="98"/>
      <c r="N57" s="124" t="s">
        <v>161</v>
      </c>
      <c r="O57" s="124"/>
    </row>
    <row r="58" spans="1:15" s="4" customFormat="1" ht="15.75" customHeight="1">
      <c r="A58" s="44">
        <v>22</v>
      </c>
      <c r="B58" s="53" t="s">
        <v>30</v>
      </c>
      <c r="C58" s="37" t="s">
        <v>227</v>
      </c>
      <c r="D58" s="54" t="s">
        <v>120</v>
      </c>
      <c r="E58" s="90" t="s">
        <v>174</v>
      </c>
      <c r="F58" s="91" t="s">
        <v>167</v>
      </c>
      <c r="G58" s="81" t="s">
        <v>122</v>
      </c>
      <c r="H58" s="81">
        <v>990</v>
      </c>
      <c r="I58" s="75">
        <v>316.8</v>
      </c>
      <c r="J58" s="85">
        <v>5</v>
      </c>
      <c r="K58" s="114">
        <v>1</v>
      </c>
      <c r="L58" s="114">
        <v>0.7</v>
      </c>
      <c r="M58" s="148"/>
      <c r="N58" s="124" t="s">
        <v>161</v>
      </c>
      <c r="O58" s="124" t="s">
        <v>228</v>
      </c>
    </row>
    <row r="59" spans="1:15" s="4" customFormat="1" ht="15.75" customHeight="1">
      <c r="A59" s="44">
        <v>23</v>
      </c>
      <c r="B59" s="53" t="s">
        <v>30</v>
      </c>
      <c r="C59" s="37" t="s">
        <v>229</v>
      </c>
      <c r="D59" s="54" t="s">
        <v>230</v>
      </c>
      <c r="E59" s="90" t="s">
        <v>174</v>
      </c>
      <c r="F59" s="91" t="s">
        <v>167</v>
      </c>
      <c r="G59" s="81" t="s">
        <v>122</v>
      </c>
      <c r="H59" s="81">
        <v>1290</v>
      </c>
      <c r="I59" s="75">
        <v>403.2</v>
      </c>
      <c r="J59" s="85">
        <v>5</v>
      </c>
      <c r="K59" s="114">
        <v>1</v>
      </c>
      <c r="L59" s="114">
        <v>0.75</v>
      </c>
      <c r="M59" s="148"/>
      <c r="N59" s="124" t="s">
        <v>161</v>
      </c>
      <c r="O59" s="124" t="s">
        <v>228</v>
      </c>
    </row>
    <row r="60" spans="1:15" s="4" customFormat="1" ht="15.75" customHeight="1">
      <c r="A60" s="44">
        <v>24</v>
      </c>
      <c r="B60" s="53" t="s">
        <v>30</v>
      </c>
      <c r="C60" s="37" t="s">
        <v>231</v>
      </c>
      <c r="D60" s="54" t="s">
        <v>120</v>
      </c>
      <c r="E60" s="90" t="s">
        <v>174</v>
      </c>
      <c r="F60" s="91" t="s">
        <v>167</v>
      </c>
      <c r="G60" s="81" t="s">
        <v>122</v>
      </c>
      <c r="H60" s="81">
        <v>1050</v>
      </c>
      <c r="I60" s="75">
        <v>336</v>
      </c>
      <c r="J60" s="85">
        <v>5</v>
      </c>
      <c r="K60" s="114">
        <v>1</v>
      </c>
      <c r="L60" s="114">
        <v>0.7</v>
      </c>
      <c r="M60" s="148"/>
      <c r="N60" s="124" t="s">
        <v>161</v>
      </c>
      <c r="O60" s="124" t="s">
        <v>228</v>
      </c>
    </row>
    <row r="61" spans="1:15" s="4" customFormat="1" ht="15.75" customHeight="1">
      <c r="A61" s="44">
        <v>25</v>
      </c>
      <c r="B61" s="53" t="s">
        <v>30</v>
      </c>
      <c r="C61" s="37" t="s">
        <v>232</v>
      </c>
      <c r="D61" s="54" t="s">
        <v>120</v>
      </c>
      <c r="E61" s="90" t="s">
        <v>174</v>
      </c>
      <c r="F61" s="91" t="s">
        <v>167</v>
      </c>
      <c r="G61" s="81" t="s">
        <v>122</v>
      </c>
      <c r="H61" s="81">
        <v>1000</v>
      </c>
      <c r="I61" s="75">
        <v>320</v>
      </c>
      <c r="J61" s="85">
        <v>5</v>
      </c>
      <c r="K61" s="114">
        <v>1</v>
      </c>
      <c r="L61" s="114">
        <v>0.75</v>
      </c>
      <c r="M61" s="148"/>
      <c r="N61" s="124" t="s">
        <v>161</v>
      </c>
      <c r="O61" s="124" t="s">
        <v>228</v>
      </c>
    </row>
    <row r="62" spans="1:15" s="4" customFormat="1" ht="15.75" customHeight="1">
      <c r="A62" s="44">
        <v>26</v>
      </c>
      <c r="B62" s="53" t="s">
        <v>30</v>
      </c>
      <c r="C62" s="25" t="s">
        <v>233</v>
      </c>
      <c r="D62" s="54" t="s">
        <v>120</v>
      </c>
      <c r="E62" s="90" t="s">
        <v>174</v>
      </c>
      <c r="F62" s="91" t="s">
        <v>167</v>
      </c>
      <c r="G62" s="81" t="s">
        <v>122</v>
      </c>
      <c r="H62" s="81">
        <v>1150</v>
      </c>
      <c r="I62" s="75">
        <v>368</v>
      </c>
      <c r="J62" s="85">
        <v>5</v>
      </c>
      <c r="K62" s="114">
        <v>1</v>
      </c>
      <c r="L62" s="114">
        <v>0.7</v>
      </c>
      <c r="M62" s="148"/>
      <c r="N62" s="124" t="s">
        <v>161</v>
      </c>
      <c r="O62" s="124" t="s">
        <v>228</v>
      </c>
    </row>
    <row r="63" spans="1:15" s="2" customFormat="1" ht="15.75" customHeight="1">
      <c r="A63" s="44">
        <v>27</v>
      </c>
      <c r="B63" s="53"/>
      <c r="C63" s="25"/>
      <c r="D63" s="54" t="s">
        <v>234</v>
      </c>
      <c r="E63" s="90" t="s">
        <v>174</v>
      </c>
      <c r="F63" s="91" t="s">
        <v>167</v>
      </c>
      <c r="G63" s="81" t="s">
        <v>122</v>
      </c>
      <c r="H63" s="81"/>
      <c r="I63" s="75">
        <v>60</v>
      </c>
      <c r="J63" s="85">
        <v>5</v>
      </c>
      <c r="K63" s="114">
        <v>1</v>
      </c>
      <c r="L63" s="114">
        <v>0.55</v>
      </c>
      <c r="M63" s="148"/>
      <c r="N63" s="124" t="s">
        <v>161</v>
      </c>
      <c r="O63" s="124" t="s">
        <v>228</v>
      </c>
    </row>
    <row r="64" spans="1:15" s="4" customFormat="1" ht="15.75" customHeight="1">
      <c r="A64" s="44">
        <v>28</v>
      </c>
      <c r="B64" s="53" t="s">
        <v>30</v>
      </c>
      <c r="C64" s="25" t="s">
        <v>235</v>
      </c>
      <c r="D64" s="54" t="s">
        <v>120</v>
      </c>
      <c r="E64" s="90" t="s">
        <v>174</v>
      </c>
      <c r="F64" s="91" t="s">
        <v>167</v>
      </c>
      <c r="G64" s="81" t="s">
        <v>122</v>
      </c>
      <c r="H64" s="81">
        <v>1100</v>
      </c>
      <c r="I64" s="75">
        <v>352</v>
      </c>
      <c r="J64" s="85">
        <v>5</v>
      </c>
      <c r="K64" s="114">
        <v>1</v>
      </c>
      <c r="L64" s="114">
        <v>0.75</v>
      </c>
      <c r="M64" s="148"/>
      <c r="N64" s="124" t="s">
        <v>161</v>
      </c>
      <c r="O64" s="124" t="s">
        <v>236</v>
      </c>
    </row>
    <row r="65" spans="1:15" s="4" customFormat="1" ht="15.75" customHeight="1">
      <c r="A65" s="44">
        <v>29</v>
      </c>
      <c r="B65" s="53"/>
      <c r="C65" s="25"/>
      <c r="D65" s="81" t="s">
        <v>127</v>
      </c>
      <c r="E65" s="90" t="s">
        <v>174</v>
      </c>
      <c r="F65" s="91" t="s">
        <v>167</v>
      </c>
      <c r="G65" s="81" t="s">
        <v>122</v>
      </c>
      <c r="H65" s="81">
        <v>1000</v>
      </c>
      <c r="I65" s="75">
        <v>350</v>
      </c>
      <c r="J65" s="85">
        <v>2</v>
      </c>
      <c r="K65" s="114">
        <v>1</v>
      </c>
      <c r="L65" s="114">
        <v>0.6</v>
      </c>
      <c r="M65" s="148"/>
      <c r="N65" s="124" t="s">
        <v>161</v>
      </c>
      <c r="O65" s="124" t="s">
        <v>236</v>
      </c>
    </row>
    <row r="66" spans="1:15" s="2" customFormat="1" ht="15.75" customHeight="1">
      <c r="A66" s="44">
        <v>30</v>
      </c>
      <c r="B66" s="44" t="s">
        <v>36</v>
      </c>
      <c r="C66" s="46" t="s">
        <v>237</v>
      </c>
      <c r="D66" s="46" t="s">
        <v>120</v>
      </c>
      <c r="E66" s="163">
        <v>2019</v>
      </c>
      <c r="F66" s="163" t="s">
        <v>177</v>
      </c>
      <c r="G66" s="25" t="s">
        <v>238</v>
      </c>
      <c r="H66" s="79">
        <v>600</v>
      </c>
      <c r="I66" s="75">
        <v>180</v>
      </c>
      <c r="J66" s="25">
        <v>72</v>
      </c>
      <c r="K66" s="114">
        <v>1</v>
      </c>
      <c r="L66" s="114">
        <v>0.19</v>
      </c>
      <c r="M66" s="208"/>
      <c r="N66" s="124" t="s">
        <v>239</v>
      </c>
      <c r="O66" s="124" t="s">
        <v>240</v>
      </c>
    </row>
    <row r="67" spans="1:15" s="2" customFormat="1" ht="15.75" customHeight="1">
      <c r="A67" s="44">
        <v>31</v>
      </c>
      <c r="B67" s="44" t="s">
        <v>36</v>
      </c>
      <c r="C67" s="46" t="s">
        <v>241</v>
      </c>
      <c r="D67" s="46" t="s">
        <v>242</v>
      </c>
      <c r="E67" s="163">
        <v>2019</v>
      </c>
      <c r="F67" s="163" t="s">
        <v>177</v>
      </c>
      <c r="G67" s="25" t="s">
        <v>238</v>
      </c>
      <c r="H67" s="79">
        <v>420</v>
      </c>
      <c r="I67" s="75">
        <v>126</v>
      </c>
      <c r="J67" s="25">
        <v>59</v>
      </c>
      <c r="K67" s="114">
        <v>1</v>
      </c>
      <c r="L67" s="114">
        <v>0.19</v>
      </c>
      <c r="M67" s="208"/>
      <c r="N67" s="124" t="s">
        <v>243</v>
      </c>
      <c r="O67" s="124" t="s">
        <v>240</v>
      </c>
    </row>
    <row r="68" spans="1:15" s="2" customFormat="1" ht="15.75" customHeight="1">
      <c r="A68" s="44">
        <v>32</v>
      </c>
      <c r="B68" s="44" t="s">
        <v>36</v>
      </c>
      <c r="C68" s="46" t="s">
        <v>244</v>
      </c>
      <c r="D68" s="46" t="s">
        <v>242</v>
      </c>
      <c r="E68" s="163">
        <v>2019</v>
      </c>
      <c r="F68" s="163" t="s">
        <v>177</v>
      </c>
      <c r="G68" s="25" t="s">
        <v>238</v>
      </c>
      <c r="H68" s="79">
        <v>560</v>
      </c>
      <c r="I68" s="75">
        <v>168</v>
      </c>
      <c r="J68" s="25">
        <v>80</v>
      </c>
      <c r="K68" s="114">
        <v>1</v>
      </c>
      <c r="L68" s="114">
        <v>0.4</v>
      </c>
      <c r="M68" s="208"/>
      <c r="N68" s="124" t="s">
        <v>245</v>
      </c>
      <c r="O68" s="124" t="s">
        <v>240</v>
      </c>
    </row>
    <row r="69" spans="1:15" s="2" customFormat="1" ht="15.75" customHeight="1">
      <c r="A69" s="44">
        <v>33</v>
      </c>
      <c r="B69" s="44" t="s">
        <v>36</v>
      </c>
      <c r="C69" s="46" t="s">
        <v>246</v>
      </c>
      <c r="D69" s="46" t="s">
        <v>242</v>
      </c>
      <c r="E69" s="163">
        <v>2019</v>
      </c>
      <c r="F69" s="163" t="s">
        <v>177</v>
      </c>
      <c r="G69" s="25" t="s">
        <v>238</v>
      </c>
      <c r="H69" s="79">
        <v>210</v>
      </c>
      <c r="I69" s="75">
        <v>63</v>
      </c>
      <c r="J69" s="25">
        <v>37</v>
      </c>
      <c r="K69" s="114">
        <v>1</v>
      </c>
      <c r="L69" s="114">
        <v>0.35</v>
      </c>
      <c r="M69" s="208"/>
      <c r="N69" s="124" t="s">
        <v>247</v>
      </c>
      <c r="O69" s="124" t="s">
        <v>240</v>
      </c>
    </row>
    <row r="70" spans="1:15" s="2" customFormat="1" ht="15.75" customHeight="1">
      <c r="A70" s="44">
        <v>34</v>
      </c>
      <c r="B70" s="44" t="s">
        <v>36</v>
      </c>
      <c r="C70" s="46" t="s">
        <v>248</v>
      </c>
      <c r="D70" s="46" t="s">
        <v>242</v>
      </c>
      <c r="E70" s="163">
        <v>2019</v>
      </c>
      <c r="F70" s="163" t="s">
        <v>177</v>
      </c>
      <c r="G70" s="25" t="s">
        <v>238</v>
      </c>
      <c r="H70" s="79">
        <v>560</v>
      </c>
      <c r="I70" s="75">
        <v>168</v>
      </c>
      <c r="J70" s="25">
        <v>79</v>
      </c>
      <c r="K70" s="114">
        <v>1</v>
      </c>
      <c r="L70" s="114">
        <v>0.45</v>
      </c>
      <c r="M70" s="208"/>
      <c r="N70" s="124" t="s">
        <v>249</v>
      </c>
      <c r="O70" s="124" t="s">
        <v>240</v>
      </c>
    </row>
    <row r="71" spans="1:15" s="2" customFormat="1" ht="15.75" customHeight="1">
      <c r="A71" s="44">
        <v>35</v>
      </c>
      <c r="B71" s="44" t="s">
        <v>26</v>
      </c>
      <c r="C71" s="150" t="s">
        <v>250</v>
      </c>
      <c r="D71" s="151" t="s">
        <v>173</v>
      </c>
      <c r="E71" s="79">
        <v>2019</v>
      </c>
      <c r="F71" s="79" t="s">
        <v>167</v>
      </c>
      <c r="G71" s="86" t="s">
        <v>122</v>
      </c>
      <c r="H71" s="164">
        <v>7320</v>
      </c>
      <c r="I71" s="164">
        <v>3703</v>
      </c>
      <c r="J71" s="185"/>
      <c r="K71" s="186">
        <v>1</v>
      </c>
      <c r="L71" s="186">
        <v>0.05</v>
      </c>
      <c r="M71" s="81"/>
      <c r="N71" s="124" t="s">
        <v>135</v>
      </c>
      <c r="O71" s="124"/>
    </row>
    <row r="72" spans="1:15" s="2" customFormat="1" ht="15" customHeight="1">
      <c r="A72" s="44">
        <v>36</v>
      </c>
      <c r="B72" s="44"/>
      <c r="C72" s="150"/>
      <c r="D72" s="152" t="s">
        <v>127</v>
      </c>
      <c r="E72" s="79">
        <v>2019</v>
      </c>
      <c r="F72" s="79" t="s">
        <v>167</v>
      </c>
      <c r="G72" s="86" t="s">
        <v>122</v>
      </c>
      <c r="H72" s="164">
        <v>2673</v>
      </c>
      <c r="I72" s="164"/>
      <c r="J72" s="185"/>
      <c r="K72" s="186">
        <v>1</v>
      </c>
      <c r="L72" s="186">
        <v>0.05</v>
      </c>
      <c r="M72" s="81"/>
      <c r="N72" s="124" t="s">
        <v>135</v>
      </c>
      <c r="O72" s="124"/>
    </row>
    <row r="73" spans="1:15" s="2" customFormat="1" ht="15" customHeight="1">
      <c r="A73" s="44">
        <v>37</v>
      </c>
      <c r="B73" s="44"/>
      <c r="C73" s="150"/>
      <c r="D73" s="152" t="s">
        <v>251</v>
      </c>
      <c r="E73" s="79">
        <v>2019</v>
      </c>
      <c r="F73" s="79" t="s">
        <v>167</v>
      </c>
      <c r="G73" s="86" t="s">
        <v>122</v>
      </c>
      <c r="H73" s="164">
        <v>1215</v>
      </c>
      <c r="I73" s="164"/>
      <c r="J73" s="185"/>
      <c r="K73" s="186">
        <v>1</v>
      </c>
      <c r="L73" s="186">
        <v>0.05</v>
      </c>
      <c r="M73" s="81"/>
      <c r="N73" s="124" t="s">
        <v>135</v>
      </c>
      <c r="O73" s="124"/>
    </row>
    <row r="74" spans="1:15" s="2" customFormat="1" ht="15.75" customHeight="1">
      <c r="A74" s="44">
        <v>38</v>
      </c>
      <c r="B74" s="44" t="s">
        <v>26</v>
      </c>
      <c r="C74" s="46" t="s">
        <v>252</v>
      </c>
      <c r="D74" s="46" t="s">
        <v>120</v>
      </c>
      <c r="E74" s="79">
        <v>2019</v>
      </c>
      <c r="F74" s="79" t="s">
        <v>177</v>
      </c>
      <c r="G74" s="86" t="s">
        <v>134</v>
      </c>
      <c r="H74" s="69">
        <v>7483</v>
      </c>
      <c r="I74" s="77">
        <v>2245</v>
      </c>
      <c r="J74" s="185"/>
      <c r="K74" s="186">
        <v>1</v>
      </c>
      <c r="L74" s="186">
        <v>0.05</v>
      </c>
      <c r="M74" s="81"/>
      <c r="N74" s="124" t="s">
        <v>135</v>
      </c>
      <c r="O74" s="124"/>
    </row>
    <row r="75" spans="1:15" s="2" customFormat="1" ht="15.75" customHeight="1">
      <c r="A75" s="44">
        <v>39</v>
      </c>
      <c r="B75" s="44" t="s">
        <v>26</v>
      </c>
      <c r="C75" s="46" t="s">
        <v>253</v>
      </c>
      <c r="D75" s="46" t="s">
        <v>173</v>
      </c>
      <c r="E75" s="79">
        <v>2019</v>
      </c>
      <c r="F75" s="79" t="s">
        <v>177</v>
      </c>
      <c r="G75" s="86" t="s">
        <v>134</v>
      </c>
      <c r="H75" s="69">
        <v>900</v>
      </c>
      <c r="I75" s="77">
        <v>270</v>
      </c>
      <c r="J75" s="185"/>
      <c r="K75" s="186">
        <v>1</v>
      </c>
      <c r="L75" s="186">
        <v>0.05</v>
      </c>
      <c r="M75" s="81"/>
      <c r="N75" s="124" t="s">
        <v>135</v>
      </c>
      <c r="O75" s="124"/>
    </row>
    <row r="76" spans="1:15" s="2" customFormat="1" ht="15.75" customHeight="1">
      <c r="A76" s="44">
        <v>40</v>
      </c>
      <c r="B76" s="44" t="s">
        <v>26</v>
      </c>
      <c r="C76" s="150" t="s">
        <v>254</v>
      </c>
      <c r="D76" s="151" t="s">
        <v>173</v>
      </c>
      <c r="E76" s="79">
        <v>2019</v>
      </c>
      <c r="F76" s="79" t="s">
        <v>167</v>
      </c>
      <c r="G76" s="86" t="s">
        <v>122</v>
      </c>
      <c r="H76" s="164">
        <v>4418</v>
      </c>
      <c r="I76" s="164">
        <v>1414</v>
      </c>
      <c r="J76" s="185"/>
      <c r="K76" s="186">
        <v>1</v>
      </c>
      <c r="L76" s="186">
        <v>0.05</v>
      </c>
      <c r="M76" s="81"/>
      <c r="N76" s="124" t="s">
        <v>135</v>
      </c>
      <c r="O76" s="124"/>
    </row>
    <row r="77" spans="1:15" s="2" customFormat="1" ht="15" customHeight="1">
      <c r="A77" s="44">
        <v>41</v>
      </c>
      <c r="B77" s="44" t="s">
        <v>35</v>
      </c>
      <c r="C77" s="46" t="s">
        <v>255</v>
      </c>
      <c r="D77" s="46" t="s">
        <v>185</v>
      </c>
      <c r="E77" s="79">
        <v>2019</v>
      </c>
      <c r="F77" s="79" t="s">
        <v>177</v>
      </c>
      <c r="G77" s="17" t="s">
        <v>134</v>
      </c>
      <c r="H77" s="87">
        <v>2100</v>
      </c>
      <c r="I77" s="62">
        <v>630</v>
      </c>
      <c r="J77" s="62">
        <v>60</v>
      </c>
      <c r="K77" s="97">
        <v>1</v>
      </c>
      <c r="L77" s="187">
        <v>0.05</v>
      </c>
      <c r="M77" s="208"/>
      <c r="N77" s="124" t="s">
        <v>256</v>
      </c>
      <c r="O77" s="124"/>
    </row>
    <row r="78" spans="1:15" s="2" customFormat="1" ht="15" customHeight="1">
      <c r="A78" s="44">
        <v>42</v>
      </c>
      <c r="B78" s="44" t="s">
        <v>35</v>
      </c>
      <c r="C78" s="46" t="s">
        <v>257</v>
      </c>
      <c r="D78" s="46" t="s">
        <v>170</v>
      </c>
      <c r="E78" s="79">
        <v>2019</v>
      </c>
      <c r="F78" s="79" t="s">
        <v>167</v>
      </c>
      <c r="G78" s="17" t="s">
        <v>122</v>
      </c>
      <c r="H78" s="62">
        <v>1000</v>
      </c>
      <c r="I78" s="62">
        <v>320</v>
      </c>
      <c r="J78" s="62">
        <v>15</v>
      </c>
      <c r="K78" s="188">
        <v>1</v>
      </c>
      <c r="L78" s="187">
        <v>0.05</v>
      </c>
      <c r="M78" s="208"/>
      <c r="N78" s="124" t="s">
        <v>256</v>
      </c>
      <c r="O78" s="124"/>
    </row>
    <row r="79" spans="1:15" s="2" customFormat="1" ht="15" customHeight="1">
      <c r="A79" s="44">
        <v>43</v>
      </c>
      <c r="B79" s="44"/>
      <c r="C79" s="46"/>
      <c r="D79" s="46" t="s">
        <v>163</v>
      </c>
      <c r="E79" s="79">
        <v>2019</v>
      </c>
      <c r="F79" s="79" t="s">
        <v>167</v>
      </c>
      <c r="G79" s="17" t="s">
        <v>122</v>
      </c>
      <c r="H79" s="62"/>
      <c r="I79" s="62">
        <v>80</v>
      </c>
      <c r="J79" s="62">
        <v>5</v>
      </c>
      <c r="K79" s="188">
        <v>1</v>
      </c>
      <c r="L79" s="187">
        <v>0.05</v>
      </c>
      <c r="M79" s="208"/>
      <c r="N79" s="124" t="s">
        <v>256</v>
      </c>
      <c r="O79" s="124" t="s">
        <v>234</v>
      </c>
    </row>
    <row r="80" spans="1:15" s="2" customFormat="1" ht="15" customHeight="1">
      <c r="A80" s="44">
        <v>44</v>
      </c>
      <c r="B80" s="44" t="s">
        <v>35</v>
      </c>
      <c r="C80" s="46" t="s">
        <v>258</v>
      </c>
      <c r="D80" s="46" t="s">
        <v>170</v>
      </c>
      <c r="E80" s="79">
        <v>2019</v>
      </c>
      <c r="F80" s="79" t="s">
        <v>167</v>
      </c>
      <c r="G80" s="17" t="s">
        <v>122</v>
      </c>
      <c r="H80" s="62">
        <v>2430</v>
      </c>
      <c r="I80" s="62">
        <v>778</v>
      </c>
      <c r="J80" s="62">
        <v>40</v>
      </c>
      <c r="K80" s="188">
        <v>1</v>
      </c>
      <c r="L80" s="187">
        <v>0.05</v>
      </c>
      <c r="M80" s="208"/>
      <c r="N80" s="124" t="s">
        <v>256</v>
      </c>
      <c r="O80" s="124"/>
    </row>
    <row r="81" spans="1:15" ht="15" customHeight="1">
      <c r="A81" s="44"/>
      <c r="B81" s="44"/>
      <c r="C81" s="37"/>
      <c r="D81" s="41"/>
      <c r="E81" s="80"/>
      <c r="F81" s="79"/>
      <c r="G81" s="81"/>
      <c r="H81" s="82"/>
      <c r="I81" s="77"/>
      <c r="J81" s="189"/>
      <c r="K81" s="98"/>
      <c r="L81" s="98"/>
      <c r="M81" s="98"/>
      <c r="N81" s="130"/>
      <c r="O81" s="130"/>
    </row>
    <row r="82" spans="1:15" ht="15" customHeight="1">
      <c r="A82" s="42" t="s">
        <v>259</v>
      </c>
      <c r="B82" s="42"/>
      <c r="C82" s="43"/>
      <c r="D82" s="153"/>
      <c r="E82" s="65"/>
      <c r="F82" s="64"/>
      <c r="G82" s="165"/>
      <c r="H82" s="66"/>
      <c r="I82" s="190"/>
      <c r="J82" s="190"/>
      <c r="K82" s="191"/>
      <c r="L82" s="191"/>
      <c r="M82" s="191"/>
      <c r="N82" s="209"/>
      <c r="O82" s="209"/>
    </row>
    <row r="83" spans="1:15" ht="15" customHeight="1">
      <c r="A83" s="17" t="s">
        <v>58</v>
      </c>
      <c r="B83" s="23" t="s">
        <v>260</v>
      </c>
      <c r="C83" s="23"/>
      <c r="D83" s="154"/>
      <c r="E83" s="166"/>
      <c r="F83" s="167"/>
      <c r="G83" s="168"/>
      <c r="H83" s="169"/>
      <c r="I83" s="192"/>
      <c r="J83" s="192"/>
      <c r="K83" s="193"/>
      <c r="L83" s="193"/>
      <c r="M83" s="193"/>
      <c r="N83" s="134"/>
      <c r="O83" s="134"/>
    </row>
    <row r="84" spans="1:15" ht="24" customHeight="1">
      <c r="A84" s="71">
        <v>1</v>
      </c>
      <c r="B84" s="71" t="s">
        <v>27</v>
      </c>
      <c r="C84" s="155" t="s">
        <v>261</v>
      </c>
      <c r="D84" s="155" t="s">
        <v>262</v>
      </c>
      <c r="E84" s="41">
        <v>2020</v>
      </c>
      <c r="F84" s="41" t="s">
        <v>167</v>
      </c>
      <c r="G84" s="71" t="s">
        <v>134</v>
      </c>
      <c r="H84" s="170">
        <v>6382</v>
      </c>
      <c r="I84" s="194">
        <v>2036</v>
      </c>
      <c r="J84" s="195"/>
      <c r="K84" s="196">
        <v>0.2</v>
      </c>
      <c r="L84" s="197"/>
      <c r="M84" s="197"/>
      <c r="N84" s="123" t="s">
        <v>263</v>
      </c>
      <c r="O84" s="210"/>
    </row>
    <row r="85" spans="1:15" ht="19.5" customHeight="1">
      <c r="A85" s="71">
        <v>2</v>
      </c>
      <c r="B85" s="71"/>
      <c r="C85" s="155"/>
      <c r="D85" s="155" t="s">
        <v>197</v>
      </c>
      <c r="E85" s="41">
        <v>2020</v>
      </c>
      <c r="F85" s="41" t="s">
        <v>167</v>
      </c>
      <c r="G85" s="71" t="s">
        <v>134</v>
      </c>
      <c r="H85" s="170"/>
      <c r="I85" s="194">
        <v>85</v>
      </c>
      <c r="J85" s="195"/>
      <c r="K85" s="196">
        <v>0.2</v>
      </c>
      <c r="L85" s="197"/>
      <c r="M85" s="197"/>
      <c r="N85" s="123" t="s">
        <v>263</v>
      </c>
      <c r="O85" s="210"/>
    </row>
    <row r="86" spans="1:15" ht="36" customHeight="1">
      <c r="A86" s="71">
        <v>3</v>
      </c>
      <c r="B86" s="71" t="s">
        <v>23</v>
      </c>
      <c r="C86" s="46" t="s">
        <v>264</v>
      </c>
      <c r="D86" s="156" t="s">
        <v>173</v>
      </c>
      <c r="E86" s="17">
        <v>2020</v>
      </c>
      <c r="F86" s="71" t="s">
        <v>167</v>
      </c>
      <c r="G86" s="17" t="s">
        <v>122</v>
      </c>
      <c r="H86" s="171">
        <v>3801</v>
      </c>
      <c r="I86" s="198">
        <v>1786</v>
      </c>
      <c r="J86" s="171"/>
      <c r="K86" s="112">
        <v>0.85</v>
      </c>
      <c r="L86" s="112"/>
      <c r="M86" s="112"/>
      <c r="N86" s="211" t="s">
        <v>265</v>
      </c>
      <c r="O86" s="122" t="s">
        <v>266</v>
      </c>
    </row>
    <row r="87" spans="1:15" ht="48" customHeight="1">
      <c r="A87" s="71">
        <v>4</v>
      </c>
      <c r="B87" s="71"/>
      <c r="C87" s="46"/>
      <c r="D87" s="26" t="s">
        <v>197</v>
      </c>
      <c r="E87" s="17">
        <v>2020</v>
      </c>
      <c r="F87" s="71" t="s">
        <v>167</v>
      </c>
      <c r="G87" s="17" t="s">
        <v>122</v>
      </c>
      <c r="H87" s="171"/>
      <c r="I87" s="87">
        <v>118</v>
      </c>
      <c r="J87" s="171"/>
      <c r="K87" s="112">
        <v>0.85</v>
      </c>
      <c r="L87" s="112"/>
      <c r="M87" s="112"/>
      <c r="N87" s="211"/>
      <c r="O87" s="122" t="s">
        <v>267</v>
      </c>
    </row>
    <row r="88" spans="1:15" ht="36" customHeight="1">
      <c r="A88" s="71">
        <v>5</v>
      </c>
      <c r="B88" s="71" t="s">
        <v>23</v>
      </c>
      <c r="C88" s="46" t="s">
        <v>268</v>
      </c>
      <c r="D88" s="52" t="s">
        <v>242</v>
      </c>
      <c r="E88" s="17">
        <v>2020</v>
      </c>
      <c r="F88" s="71" t="s">
        <v>167</v>
      </c>
      <c r="G88" s="17" t="s">
        <v>134</v>
      </c>
      <c r="H88" s="171">
        <v>1960</v>
      </c>
      <c r="I88" s="87">
        <v>731</v>
      </c>
      <c r="J88" s="171"/>
      <c r="K88" s="112">
        <v>0.85</v>
      </c>
      <c r="L88" s="112"/>
      <c r="M88" s="112"/>
      <c r="N88" s="211" t="s">
        <v>265</v>
      </c>
      <c r="O88" s="122" t="s">
        <v>269</v>
      </c>
    </row>
    <row r="89" spans="1:15" ht="61.5" customHeight="1">
      <c r="A89" s="71">
        <v>6</v>
      </c>
      <c r="B89" s="71"/>
      <c r="C89" s="46"/>
      <c r="D89" s="26" t="s">
        <v>197</v>
      </c>
      <c r="E89" s="17">
        <v>2020</v>
      </c>
      <c r="F89" s="71" t="s">
        <v>167</v>
      </c>
      <c r="G89" s="17" t="s">
        <v>134</v>
      </c>
      <c r="H89" s="171"/>
      <c r="I89" s="87">
        <v>105</v>
      </c>
      <c r="J89" s="171"/>
      <c r="K89" s="112">
        <v>0.85</v>
      </c>
      <c r="L89" s="112"/>
      <c r="M89" s="112"/>
      <c r="N89" s="211"/>
      <c r="O89" s="122" t="s">
        <v>270</v>
      </c>
    </row>
    <row r="90" spans="1:15" ht="24" customHeight="1">
      <c r="A90" s="71">
        <v>7</v>
      </c>
      <c r="B90" s="71" t="s">
        <v>36</v>
      </c>
      <c r="C90" s="75" t="s">
        <v>271</v>
      </c>
      <c r="D90" s="156" t="s">
        <v>226</v>
      </c>
      <c r="E90" s="163">
        <v>2020</v>
      </c>
      <c r="F90" s="79" t="s">
        <v>167</v>
      </c>
      <c r="G90" s="25" t="s">
        <v>122</v>
      </c>
      <c r="H90" s="62">
        <v>2000</v>
      </c>
      <c r="I90" s="62">
        <v>640</v>
      </c>
      <c r="J90" s="75">
        <v>3.4</v>
      </c>
      <c r="K90" s="196">
        <v>0.04</v>
      </c>
      <c r="L90" s="199"/>
      <c r="M90" s="199"/>
      <c r="N90" s="212" t="s">
        <v>272</v>
      </c>
      <c r="O90" s="213"/>
    </row>
    <row r="91" spans="1:15" ht="36" customHeight="1">
      <c r="A91" s="71">
        <v>8</v>
      </c>
      <c r="B91" s="71"/>
      <c r="C91" s="75"/>
      <c r="D91" s="156" t="s">
        <v>132</v>
      </c>
      <c r="E91" s="163">
        <v>2020</v>
      </c>
      <c r="F91" s="79" t="s">
        <v>167</v>
      </c>
      <c r="G91" s="25" t="s">
        <v>122</v>
      </c>
      <c r="H91" s="62"/>
      <c r="I91" s="62">
        <v>133</v>
      </c>
      <c r="J91" s="71"/>
      <c r="K91" s="196"/>
      <c r="L91" s="199"/>
      <c r="M91" s="199"/>
      <c r="N91" s="212" t="s">
        <v>273</v>
      </c>
      <c r="O91" s="213" t="s">
        <v>274</v>
      </c>
    </row>
    <row r="92" spans="1:15" ht="48" customHeight="1">
      <c r="A92" s="71">
        <v>9</v>
      </c>
      <c r="B92" s="71"/>
      <c r="C92" s="75"/>
      <c r="D92" s="156" t="s">
        <v>197</v>
      </c>
      <c r="E92" s="163">
        <v>2020</v>
      </c>
      <c r="F92" s="79" t="s">
        <v>167</v>
      </c>
      <c r="G92" s="25" t="s">
        <v>122</v>
      </c>
      <c r="H92" s="62"/>
      <c r="I92" s="62">
        <v>66</v>
      </c>
      <c r="J92" s="71"/>
      <c r="K92" s="196"/>
      <c r="L92" s="199"/>
      <c r="M92" s="199"/>
      <c r="N92" s="212" t="s">
        <v>273</v>
      </c>
      <c r="O92" s="213" t="s">
        <v>275</v>
      </c>
    </row>
    <row r="93" spans="1:15" ht="24" customHeight="1">
      <c r="A93" s="71">
        <v>10</v>
      </c>
      <c r="B93" s="71"/>
      <c r="C93" s="75"/>
      <c r="D93" s="157" t="s">
        <v>242</v>
      </c>
      <c r="E93" s="163">
        <v>2020</v>
      </c>
      <c r="F93" s="79" t="s">
        <v>167</v>
      </c>
      <c r="G93" s="25" t="s">
        <v>134</v>
      </c>
      <c r="H93" s="62">
        <v>1050</v>
      </c>
      <c r="I93" s="62">
        <v>318</v>
      </c>
      <c r="J93" s="71">
        <v>1.8</v>
      </c>
      <c r="K93" s="196">
        <v>0.04</v>
      </c>
      <c r="L93" s="199"/>
      <c r="M93" s="199"/>
      <c r="N93" s="212" t="s">
        <v>272</v>
      </c>
      <c r="O93" s="213"/>
    </row>
    <row r="94" spans="1:15" ht="48" customHeight="1">
      <c r="A94" s="71">
        <v>11</v>
      </c>
      <c r="B94" s="71" t="s">
        <v>36</v>
      </c>
      <c r="C94" s="38" t="s">
        <v>237</v>
      </c>
      <c r="D94" s="157" t="s">
        <v>197</v>
      </c>
      <c r="E94" s="163">
        <v>2020</v>
      </c>
      <c r="F94" s="79" t="s">
        <v>167</v>
      </c>
      <c r="G94" s="25" t="s">
        <v>122</v>
      </c>
      <c r="H94" s="62"/>
      <c r="I94" s="62">
        <v>49</v>
      </c>
      <c r="J94" s="200"/>
      <c r="K94" s="196"/>
      <c r="L94" s="199"/>
      <c r="M94" s="199"/>
      <c r="N94" s="212" t="s">
        <v>273</v>
      </c>
      <c r="O94" s="213" t="s">
        <v>276</v>
      </c>
    </row>
    <row r="95" spans="1:15" ht="24" customHeight="1">
      <c r="A95" s="71">
        <v>12</v>
      </c>
      <c r="B95" s="71" t="s">
        <v>29</v>
      </c>
      <c r="C95" s="157" t="s">
        <v>277</v>
      </c>
      <c r="D95" s="158" t="s">
        <v>173</v>
      </c>
      <c r="E95" s="73">
        <v>2020</v>
      </c>
      <c r="F95" s="172" t="s">
        <v>167</v>
      </c>
      <c r="G95" s="25" t="s">
        <v>122</v>
      </c>
      <c r="H95" s="62">
        <v>800</v>
      </c>
      <c r="I95" s="77">
        <v>660</v>
      </c>
      <c r="J95" s="62"/>
      <c r="K95" s="98">
        <v>0.8</v>
      </c>
      <c r="L95" s="98"/>
      <c r="M95" s="98"/>
      <c r="N95" s="123" t="s">
        <v>278</v>
      </c>
      <c r="O95" s="214" t="s">
        <v>279</v>
      </c>
    </row>
    <row r="96" spans="1:15" ht="24" customHeight="1">
      <c r="A96" s="71">
        <v>13</v>
      </c>
      <c r="B96" s="71"/>
      <c r="C96" s="157"/>
      <c r="D96" s="157" t="s">
        <v>280</v>
      </c>
      <c r="E96" s="73">
        <v>2020</v>
      </c>
      <c r="F96" s="172" t="s">
        <v>167</v>
      </c>
      <c r="G96" s="25" t="s">
        <v>122</v>
      </c>
      <c r="H96" s="62">
        <v>400</v>
      </c>
      <c r="I96" s="77"/>
      <c r="J96" s="62"/>
      <c r="K96" s="98">
        <v>0.8</v>
      </c>
      <c r="L96" s="98"/>
      <c r="M96" s="98"/>
      <c r="N96" s="123" t="s">
        <v>278</v>
      </c>
      <c r="O96" s="214"/>
    </row>
    <row r="97" spans="1:15" ht="24" customHeight="1">
      <c r="A97" s="71">
        <v>14</v>
      </c>
      <c r="B97" s="71"/>
      <c r="C97" s="157"/>
      <c r="D97" s="157" t="s">
        <v>127</v>
      </c>
      <c r="E97" s="73">
        <v>2020</v>
      </c>
      <c r="F97" s="172" t="s">
        <v>167</v>
      </c>
      <c r="G97" s="25" t="s">
        <v>122</v>
      </c>
      <c r="H97" s="62">
        <v>800</v>
      </c>
      <c r="I97" s="77"/>
      <c r="J97" s="62"/>
      <c r="K97" s="98">
        <v>0.8</v>
      </c>
      <c r="L97" s="98"/>
      <c r="M97" s="98"/>
      <c r="N97" s="123" t="s">
        <v>278</v>
      </c>
      <c r="O97" s="214"/>
    </row>
    <row r="98" spans="1:15" ht="25.5" customHeight="1">
      <c r="A98" s="71">
        <v>15</v>
      </c>
      <c r="B98" s="71" t="s">
        <v>29</v>
      </c>
      <c r="C98" s="38" t="s">
        <v>281</v>
      </c>
      <c r="D98" s="38" t="s">
        <v>211</v>
      </c>
      <c r="E98" s="73">
        <v>2020</v>
      </c>
      <c r="F98" s="172" t="s">
        <v>167</v>
      </c>
      <c r="G98" s="25" t="s">
        <v>134</v>
      </c>
      <c r="H98" s="62">
        <v>1400</v>
      </c>
      <c r="I98" s="62">
        <v>404</v>
      </c>
      <c r="J98" s="62"/>
      <c r="K98" s="98">
        <v>0.8</v>
      </c>
      <c r="L98" s="201"/>
      <c r="M98" s="201"/>
      <c r="N98" s="123" t="s">
        <v>278</v>
      </c>
      <c r="O98" s="214" t="s">
        <v>282</v>
      </c>
    </row>
    <row r="99" spans="1:15" ht="25.5" customHeight="1">
      <c r="A99" s="71">
        <v>16</v>
      </c>
      <c r="B99" s="71" t="s">
        <v>29</v>
      </c>
      <c r="C99" s="159" t="s">
        <v>283</v>
      </c>
      <c r="D99" s="38" t="s">
        <v>284</v>
      </c>
      <c r="E99" s="73">
        <v>2020</v>
      </c>
      <c r="F99" s="172" t="s">
        <v>167</v>
      </c>
      <c r="G99" s="25" t="s">
        <v>134</v>
      </c>
      <c r="H99" s="62">
        <v>500</v>
      </c>
      <c r="I99" s="62">
        <v>175</v>
      </c>
      <c r="J99" s="62"/>
      <c r="K99" s="98">
        <v>0.8</v>
      </c>
      <c r="L99" s="201"/>
      <c r="M99" s="201"/>
      <c r="N99" s="123" t="s">
        <v>278</v>
      </c>
      <c r="O99" s="214"/>
    </row>
    <row r="100" spans="1:15" ht="25.5" customHeight="1">
      <c r="A100" s="71">
        <v>17</v>
      </c>
      <c r="B100" s="71" t="s">
        <v>29</v>
      </c>
      <c r="C100" s="38" t="s">
        <v>285</v>
      </c>
      <c r="D100" s="38" t="s">
        <v>286</v>
      </c>
      <c r="E100" s="73">
        <v>2020</v>
      </c>
      <c r="F100" s="172" t="s">
        <v>167</v>
      </c>
      <c r="G100" s="25" t="s">
        <v>134</v>
      </c>
      <c r="H100" s="62">
        <v>350</v>
      </c>
      <c r="I100" s="62">
        <v>100</v>
      </c>
      <c r="J100" s="62"/>
      <c r="K100" s="98">
        <v>0.8</v>
      </c>
      <c r="L100" s="98"/>
      <c r="M100" s="98"/>
      <c r="N100" s="123" t="s">
        <v>278</v>
      </c>
      <c r="O100" s="214"/>
    </row>
    <row r="101" spans="1:15" ht="25.5" customHeight="1">
      <c r="A101" s="71">
        <v>18</v>
      </c>
      <c r="B101" s="71" t="s">
        <v>29</v>
      </c>
      <c r="C101" s="38" t="s">
        <v>287</v>
      </c>
      <c r="D101" s="38" t="s">
        <v>286</v>
      </c>
      <c r="E101" s="73">
        <v>2020</v>
      </c>
      <c r="F101" s="172" t="s">
        <v>167</v>
      </c>
      <c r="G101" s="25" t="s">
        <v>134</v>
      </c>
      <c r="H101" s="62">
        <v>120</v>
      </c>
      <c r="I101" s="62">
        <v>120</v>
      </c>
      <c r="J101" s="62"/>
      <c r="K101" s="98">
        <v>0.8</v>
      </c>
      <c r="L101" s="98"/>
      <c r="M101" s="98"/>
      <c r="N101" s="123" t="s">
        <v>278</v>
      </c>
      <c r="O101" s="214"/>
    </row>
    <row r="102" spans="1:15" ht="25.5" customHeight="1">
      <c r="A102" s="71">
        <v>19</v>
      </c>
      <c r="B102" s="71" t="s">
        <v>29</v>
      </c>
      <c r="C102" s="38" t="s">
        <v>288</v>
      </c>
      <c r="D102" s="38" t="s">
        <v>286</v>
      </c>
      <c r="E102" s="73">
        <v>2020</v>
      </c>
      <c r="F102" s="172" t="s">
        <v>167</v>
      </c>
      <c r="G102" s="25" t="s">
        <v>134</v>
      </c>
      <c r="H102" s="62">
        <v>100</v>
      </c>
      <c r="I102" s="62">
        <v>100</v>
      </c>
      <c r="J102" s="62"/>
      <c r="K102" s="98">
        <v>0.8</v>
      </c>
      <c r="L102" s="98"/>
      <c r="M102" s="98"/>
      <c r="N102" s="123" t="s">
        <v>278</v>
      </c>
      <c r="O102" s="214"/>
    </row>
    <row r="103" spans="1:15" ht="25.5" customHeight="1">
      <c r="A103" s="71">
        <v>20</v>
      </c>
      <c r="B103" s="71" t="s">
        <v>29</v>
      </c>
      <c r="C103" s="38" t="s">
        <v>289</v>
      </c>
      <c r="D103" s="38" t="s">
        <v>286</v>
      </c>
      <c r="E103" s="73">
        <v>2020</v>
      </c>
      <c r="F103" s="172" t="s">
        <v>167</v>
      </c>
      <c r="G103" s="25" t="s">
        <v>134</v>
      </c>
      <c r="H103" s="62">
        <v>350</v>
      </c>
      <c r="I103" s="62">
        <v>100</v>
      </c>
      <c r="J103" s="62"/>
      <c r="K103" s="98">
        <v>0.8</v>
      </c>
      <c r="L103" s="98"/>
      <c r="M103" s="98"/>
      <c r="N103" s="123" t="s">
        <v>278</v>
      </c>
      <c r="O103" s="214"/>
    </row>
    <row r="104" spans="1:15" ht="19.5" customHeight="1">
      <c r="A104" s="71">
        <v>21</v>
      </c>
      <c r="B104" s="71" t="s">
        <v>37</v>
      </c>
      <c r="C104" s="160" t="s">
        <v>290</v>
      </c>
      <c r="D104" s="156" t="s">
        <v>291</v>
      </c>
      <c r="E104" s="173">
        <v>2020</v>
      </c>
      <c r="F104" s="17" t="s">
        <v>167</v>
      </c>
      <c r="G104" s="174" t="s">
        <v>122</v>
      </c>
      <c r="H104" s="175">
        <v>1600</v>
      </c>
      <c r="I104" s="171">
        <v>512</v>
      </c>
      <c r="J104" s="164"/>
      <c r="K104" s="97">
        <v>0.9</v>
      </c>
      <c r="L104" s="202"/>
      <c r="M104" s="215"/>
      <c r="N104" s="123" t="s">
        <v>292</v>
      </c>
      <c r="O104" s="213"/>
    </row>
    <row r="105" spans="1:15" ht="19.5" customHeight="1">
      <c r="A105" s="71">
        <v>22</v>
      </c>
      <c r="B105" s="71" t="s">
        <v>37</v>
      </c>
      <c r="C105" s="160" t="s">
        <v>293</v>
      </c>
      <c r="D105" s="156" t="s">
        <v>294</v>
      </c>
      <c r="E105" s="173">
        <v>2020</v>
      </c>
      <c r="F105" s="17" t="s">
        <v>167</v>
      </c>
      <c r="G105" s="174" t="s">
        <v>122</v>
      </c>
      <c r="H105" s="175">
        <v>180</v>
      </c>
      <c r="I105" s="171">
        <v>63</v>
      </c>
      <c r="J105" s="164"/>
      <c r="K105" s="97">
        <v>0.8</v>
      </c>
      <c r="L105" s="202"/>
      <c r="M105" s="215"/>
      <c r="N105" s="123" t="s">
        <v>295</v>
      </c>
      <c r="O105" s="213"/>
    </row>
    <row r="106" spans="1:15" ht="19.5" customHeight="1">
      <c r="A106" s="71">
        <v>23</v>
      </c>
      <c r="B106" s="71" t="s">
        <v>37</v>
      </c>
      <c r="C106" s="160" t="s">
        <v>119</v>
      </c>
      <c r="D106" s="156" t="s">
        <v>296</v>
      </c>
      <c r="E106" s="44">
        <v>2020</v>
      </c>
      <c r="F106" s="118" t="s">
        <v>167</v>
      </c>
      <c r="G106" s="174" t="s">
        <v>122</v>
      </c>
      <c r="H106" s="175">
        <v>700</v>
      </c>
      <c r="I106" s="171">
        <v>250</v>
      </c>
      <c r="J106" s="164"/>
      <c r="K106" s="97">
        <v>0.6</v>
      </c>
      <c r="L106" s="202"/>
      <c r="M106" s="215"/>
      <c r="N106" s="123" t="s">
        <v>295</v>
      </c>
      <c r="O106" s="213"/>
    </row>
    <row r="107" spans="1:15" ht="10.5" customHeight="1">
      <c r="A107" s="71"/>
      <c r="B107" s="71"/>
      <c r="C107" s="46"/>
      <c r="D107" s="46"/>
      <c r="E107" s="44"/>
      <c r="F107" s="71"/>
      <c r="G107" s="17"/>
      <c r="H107" s="87"/>
      <c r="I107" s="171"/>
      <c r="J107" s="164"/>
      <c r="K107" s="112"/>
      <c r="L107" s="98"/>
      <c r="M107" s="112"/>
      <c r="N107" s="123"/>
      <c r="O107" s="213"/>
    </row>
    <row r="108" spans="1:15" ht="19.5" customHeight="1">
      <c r="A108" s="161" t="s">
        <v>59</v>
      </c>
      <c r="B108" s="162" t="s">
        <v>297</v>
      </c>
      <c r="C108" s="162"/>
      <c r="D108" s="157"/>
      <c r="E108" s="163"/>
      <c r="F108" s="176"/>
      <c r="G108" s="177"/>
      <c r="H108" s="178"/>
      <c r="I108" s="203"/>
      <c r="J108" s="203"/>
      <c r="K108" s="139"/>
      <c r="L108" s="139"/>
      <c r="M108" s="139"/>
      <c r="N108" s="123"/>
      <c r="O108" s="216"/>
    </row>
    <row r="109" spans="1:15" ht="19.5" customHeight="1">
      <c r="A109" s="71">
        <v>1</v>
      </c>
      <c r="B109" s="71" t="s">
        <v>27</v>
      </c>
      <c r="C109" s="45" t="s">
        <v>298</v>
      </c>
      <c r="D109" s="45" t="s">
        <v>173</v>
      </c>
      <c r="E109" s="75">
        <v>2020</v>
      </c>
      <c r="F109" s="75" t="s">
        <v>167</v>
      </c>
      <c r="G109" s="75" t="s">
        <v>134</v>
      </c>
      <c r="H109" s="179">
        <v>7704</v>
      </c>
      <c r="I109" s="77">
        <v>2240</v>
      </c>
      <c r="J109" s="77">
        <v>1800</v>
      </c>
      <c r="K109" s="97" t="s">
        <v>299</v>
      </c>
      <c r="L109" s="97">
        <v>0.95</v>
      </c>
      <c r="M109" s="204"/>
      <c r="N109" s="123" t="s">
        <v>300</v>
      </c>
      <c r="O109" s="213"/>
    </row>
    <row r="110" spans="1:15" ht="19.5" customHeight="1">
      <c r="A110" s="71">
        <v>2</v>
      </c>
      <c r="B110" s="71" t="s">
        <v>27</v>
      </c>
      <c r="C110" s="46" t="s">
        <v>301</v>
      </c>
      <c r="D110" s="46" t="s">
        <v>173</v>
      </c>
      <c r="E110" s="75">
        <v>2020</v>
      </c>
      <c r="F110" s="75" t="s">
        <v>167</v>
      </c>
      <c r="G110" s="75" t="s">
        <v>134</v>
      </c>
      <c r="H110" s="87">
        <v>3350</v>
      </c>
      <c r="I110" s="77">
        <v>1444</v>
      </c>
      <c r="J110" s="77">
        <v>5300</v>
      </c>
      <c r="K110" s="97" t="s">
        <v>299</v>
      </c>
      <c r="L110" s="97">
        <v>0.9</v>
      </c>
      <c r="M110" s="204"/>
      <c r="N110" s="123" t="s">
        <v>302</v>
      </c>
      <c r="O110" s="213"/>
    </row>
    <row r="111" spans="1:15" ht="24.75" customHeight="1">
      <c r="A111" s="71">
        <v>3</v>
      </c>
      <c r="B111" s="71" t="s">
        <v>27</v>
      </c>
      <c r="C111" s="46" t="s">
        <v>303</v>
      </c>
      <c r="D111" s="46" t="s">
        <v>173</v>
      </c>
      <c r="E111" s="75">
        <v>2020</v>
      </c>
      <c r="F111" s="75" t="s">
        <v>167</v>
      </c>
      <c r="G111" s="75" t="s">
        <v>134</v>
      </c>
      <c r="H111" s="87">
        <v>4247</v>
      </c>
      <c r="I111" s="77">
        <v>1423</v>
      </c>
      <c r="J111" s="77">
        <v>900</v>
      </c>
      <c r="K111" s="97" t="s">
        <v>299</v>
      </c>
      <c r="L111" s="97">
        <v>0.75</v>
      </c>
      <c r="M111" s="204"/>
      <c r="N111" s="123" t="s">
        <v>304</v>
      </c>
      <c r="O111" s="213"/>
    </row>
    <row r="112" spans="1:15" ht="19.5" customHeight="1">
      <c r="A112" s="71">
        <v>4</v>
      </c>
      <c r="B112" s="71" t="s">
        <v>27</v>
      </c>
      <c r="C112" s="45" t="s">
        <v>305</v>
      </c>
      <c r="D112" s="158" t="s">
        <v>120</v>
      </c>
      <c r="E112" s="75">
        <v>2020</v>
      </c>
      <c r="F112" s="75" t="s">
        <v>167</v>
      </c>
      <c r="G112" s="75" t="s">
        <v>134</v>
      </c>
      <c r="H112" s="180">
        <v>7594</v>
      </c>
      <c r="I112" s="77">
        <v>2400</v>
      </c>
      <c r="J112" s="77">
        <v>1500</v>
      </c>
      <c r="K112" s="97" t="s">
        <v>299</v>
      </c>
      <c r="L112" s="97">
        <v>0.65</v>
      </c>
      <c r="M112" s="97"/>
      <c r="N112" s="123" t="s">
        <v>306</v>
      </c>
      <c r="O112" s="213"/>
    </row>
    <row r="113" spans="1:15" ht="37.5" customHeight="1">
      <c r="A113" s="71">
        <v>5</v>
      </c>
      <c r="B113" s="71" t="s">
        <v>27</v>
      </c>
      <c r="C113" s="155" t="s">
        <v>307</v>
      </c>
      <c r="D113" s="71" t="s">
        <v>308</v>
      </c>
      <c r="E113" s="41">
        <v>2020</v>
      </c>
      <c r="F113" s="41" t="s">
        <v>167</v>
      </c>
      <c r="G113" s="71" t="s">
        <v>122</v>
      </c>
      <c r="H113" s="118"/>
      <c r="I113" s="71">
        <v>80</v>
      </c>
      <c r="J113" s="204"/>
      <c r="K113" s="98">
        <v>1</v>
      </c>
      <c r="L113" s="98">
        <v>0.41</v>
      </c>
      <c r="M113" s="204"/>
      <c r="N113" s="124" t="s">
        <v>309</v>
      </c>
      <c r="O113" s="124"/>
    </row>
    <row r="114" spans="1:15" ht="37.5" customHeight="1">
      <c r="A114" s="71">
        <v>6</v>
      </c>
      <c r="B114" s="71" t="s">
        <v>27</v>
      </c>
      <c r="C114" s="155" t="s">
        <v>310</v>
      </c>
      <c r="D114" s="71" t="s">
        <v>197</v>
      </c>
      <c r="E114" s="41">
        <v>2020</v>
      </c>
      <c r="F114" s="41" t="s">
        <v>167</v>
      </c>
      <c r="G114" s="71" t="s">
        <v>122</v>
      </c>
      <c r="H114" s="118"/>
      <c r="I114" s="71">
        <v>120</v>
      </c>
      <c r="J114" s="204"/>
      <c r="K114" s="98">
        <v>1</v>
      </c>
      <c r="L114" s="98">
        <v>0.41</v>
      </c>
      <c r="M114" s="204"/>
      <c r="N114" s="124" t="s">
        <v>309</v>
      </c>
      <c r="O114" s="124"/>
    </row>
    <row r="115" spans="1:15" ht="37.5" customHeight="1">
      <c r="A115" s="71">
        <v>7</v>
      </c>
      <c r="B115" s="71" t="s">
        <v>27</v>
      </c>
      <c r="C115" s="26" t="s">
        <v>311</v>
      </c>
      <c r="D115" s="71" t="s">
        <v>308</v>
      </c>
      <c r="E115" s="41">
        <v>2020</v>
      </c>
      <c r="F115" s="41" t="s">
        <v>167</v>
      </c>
      <c r="G115" s="71" t="s">
        <v>122</v>
      </c>
      <c r="H115" s="118"/>
      <c r="I115" s="71">
        <v>130</v>
      </c>
      <c r="J115" s="204"/>
      <c r="K115" s="98">
        <v>1</v>
      </c>
      <c r="L115" s="98">
        <v>0.41</v>
      </c>
      <c r="M115" s="204"/>
      <c r="N115" s="124" t="s">
        <v>309</v>
      </c>
      <c r="O115" s="124"/>
    </row>
    <row r="116" spans="1:15" ht="37.5" customHeight="1">
      <c r="A116" s="71">
        <v>8</v>
      </c>
      <c r="B116" s="71" t="s">
        <v>27</v>
      </c>
      <c r="C116" s="41" t="s">
        <v>312</v>
      </c>
      <c r="D116" s="71" t="s">
        <v>308</v>
      </c>
      <c r="E116" s="41">
        <v>2020</v>
      </c>
      <c r="F116" s="41" t="s">
        <v>167</v>
      </c>
      <c r="G116" s="71" t="s">
        <v>122</v>
      </c>
      <c r="H116" s="181"/>
      <c r="I116" s="71">
        <v>60</v>
      </c>
      <c r="J116" s="204"/>
      <c r="K116" s="98">
        <v>1</v>
      </c>
      <c r="L116" s="98">
        <v>0.41</v>
      </c>
      <c r="M116" s="204"/>
      <c r="N116" s="124" t="s">
        <v>309</v>
      </c>
      <c r="O116" s="124"/>
    </row>
    <row r="117" spans="1:15" ht="37.5" customHeight="1">
      <c r="A117" s="71">
        <v>9</v>
      </c>
      <c r="B117" s="71" t="s">
        <v>27</v>
      </c>
      <c r="C117" s="26" t="s">
        <v>313</v>
      </c>
      <c r="D117" s="71" t="s">
        <v>197</v>
      </c>
      <c r="E117" s="41">
        <v>2020</v>
      </c>
      <c r="F117" s="41" t="s">
        <v>167</v>
      </c>
      <c r="G117" s="182" t="s">
        <v>122</v>
      </c>
      <c r="H117" s="183"/>
      <c r="I117" s="205">
        <v>30</v>
      </c>
      <c r="J117" s="204"/>
      <c r="K117" s="98">
        <v>1</v>
      </c>
      <c r="L117" s="98">
        <v>0.41</v>
      </c>
      <c r="M117" s="204"/>
      <c r="N117" s="124" t="s">
        <v>309</v>
      </c>
      <c r="O117" s="124" t="s">
        <v>314</v>
      </c>
    </row>
    <row r="118" spans="1:15" ht="37.5" customHeight="1">
      <c r="A118" s="71">
        <v>10</v>
      </c>
      <c r="B118" s="71" t="s">
        <v>27</v>
      </c>
      <c r="C118" s="155" t="s">
        <v>315</v>
      </c>
      <c r="D118" s="71" t="s">
        <v>197</v>
      </c>
      <c r="E118" s="41">
        <v>2020</v>
      </c>
      <c r="F118" s="41" t="s">
        <v>167</v>
      </c>
      <c r="G118" s="182" t="s">
        <v>122</v>
      </c>
      <c r="H118" s="183"/>
      <c r="I118" s="205">
        <v>40</v>
      </c>
      <c r="J118" s="204"/>
      <c r="K118" s="98">
        <v>1</v>
      </c>
      <c r="L118" s="98">
        <v>0.41</v>
      </c>
      <c r="M118" s="204"/>
      <c r="N118" s="124" t="s">
        <v>309</v>
      </c>
      <c r="O118" s="124" t="s">
        <v>316</v>
      </c>
    </row>
    <row r="119" spans="1:15" ht="37.5" customHeight="1">
      <c r="A119" s="71">
        <v>11</v>
      </c>
      <c r="B119" s="71" t="s">
        <v>27</v>
      </c>
      <c r="C119" s="155" t="s">
        <v>317</v>
      </c>
      <c r="D119" s="71" t="s">
        <v>308</v>
      </c>
      <c r="E119" s="41">
        <v>2020</v>
      </c>
      <c r="F119" s="41" t="s">
        <v>167</v>
      </c>
      <c r="G119" s="71" t="s">
        <v>122</v>
      </c>
      <c r="H119" s="184"/>
      <c r="I119" s="71">
        <v>75</v>
      </c>
      <c r="J119" s="204"/>
      <c r="K119" s="98">
        <v>1</v>
      </c>
      <c r="L119" s="98">
        <v>0.41</v>
      </c>
      <c r="M119" s="204"/>
      <c r="N119" s="124" t="s">
        <v>309</v>
      </c>
      <c r="O119" s="124"/>
    </row>
    <row r="120" spans="1:15" ht="37.5" customHeight="1">
      <c r="A120" s="71">
        <v>12</v>
      </c>
      <c r="B120" s="71" t="s">
        <v>27</v>
      </c>
      <c r="C120" s="155" t="s">
        <v>318</v>
      </c>
      <c r="D120" s="71" t="s">
        <v>197</v>
      </c>
      <c r="E120" s="41">
        <v>2020</v>
      </c>
      <c r="F120" s="41" t="s">
        <v>167</v>
      </c>
      <c r="G120" s="182" t="s">
        <v>122</v>
      </c>
      <c r="H120" s="183"/>
      <c r="I120" s="205">
        <v>10</v>
      </c>
      <c r="J120" s="204"/>
      <c r="K120" s="98">
        <v>1</v>
      </c>
      <c r="L120" s="98">
        <v>0.41</v>
      </c>
      <c r="M120" s="204"/>
      <c r="N120" s="124" t="s">
        <v>309</v>
      </c>
      <c r="O120" s="124" t="s">
        <v>319</v>
      </c>
    </row>
    <row r="121" spans="1:15" ht="37.5" customHeight="1">
      <c r="A121" s="71">
        <v>13</v>
      </c>
      <c r="B121" s="71" t="s">
        <v>27</v>
      </c>
      <c r="C121" s="155" t="s">
        <v>320</v>
      </c>
      <c r="D121" s="71" t="s">
        <v>197</v>
      </c>
      <c r="E121" s="41">
        <v>2020</v>
      </c>
      <c r="F121" s="41" t="s">
        <v>167</v>
      </c>
      <c r="G121" s="182" t="s">
        <v>134</v>
      </c>
      <c r="H121" s="183"/>
      <c r="I121" s="206">
        <v>36</v>
      </c>
      <c r="J121" s="204"/>
      <c r="K121" s="98">
        <v>1</v>
      </c>
      <c r="L121" s="98">
        <v>0.41</v>
      </c>
      <c r="M121" s="204"/>
      <c r="N121" s="124" t="s">
        <v>309</v>
      </c>
      <c r="O121" s="124" t="s">
        <v>321</v>
      </c>
    </row>
    <row r="122" spans="1:15" ht="37.5" customHeight="1">
      <c r="A122" s="71">
        <v>14</v>
      </c>
      <c r="B122" s="71" t="s">
        <v>27</v>
      </c>
      <c r="C122" s="155" t="s">
        <v>322</v>
      </c>
      <c r="D122" s="71" t="s">
        <v>197</v>
      </c>
      <c r="E122" s="41">
        <v>2020</v>
      </c>
      <c r="F122" s="41" t="s">
        <v>167</v>
      </c>
      <c r="G122" s="182" t="s">
        <v>134</v>
      </c>
      <c r="H122" s="183"/>
      <c r="I122" s="206">
        <v>30</v>
      </c>
      <c r="J122" s="204"/>
      <c r="K122" s="98">
        <v>1</v>
      </c>
      <c r="L122" s="98">
        <v>0.41</v>
      </c>
      <c r="M122" s="204"/>
      <c r="N122" s="124" t="s">
        <v>309</v>
      </c>
      <c r="O122" s="124" t="s">
        <v>323</v>
      </c>
    </row>
    <row r="123" spans="1:15" ht="37.5" customHeight="1">
      <c r="A123" s="71">
        <v>15</v>
      </c>
      <c r="B123" s="71" t="s">
        <v>27</v>
      </c>
      <c r="C123" s="41" t="s">
        <v>324</v>
      </c>
      <c r="D123" s="71" t="s">
        <v>197</v>
      </c>
      <c r="E123" s="41">
        <v>2020</v>
      </c>
      <c r="F123" s="41" t="s">
        <v>167</v>
      </c>
      <c r="G123" s="182" t="s">
        <v>134</v>
      </c>
      <c r="H123" s="183"/>
      <c r="I123" s="206">
        <v>30</v>
      </c>
      <c r="J123" s="204"/>
      <c r="K123" s="98">
        <v>1</v>
      </c>
      <c r="L123" s="98">
        <v>0.41</v>
      </c>
      <c r="M123" s="204"/>
      <c r="N123" s="124" t="s">
        <v>309</v>
      </c>
      <c r="O123" s="124" t="s">
        <v>325</v>
      </c>
    </row>
    <row r="124" spans="1:15" ht="37.5" customHeight="1">
      <c r="A124" s="71">
        <v>16</v>
      </c>
      <c r="B124" s="71" t="s">
        <v>27</v>
      </c>
      <c r="C124" s="155" t="s">
        <v>326</v>
      </c>
      <c r="D124" s="71" t="s">
        <v>197</v>
      </c>
      <c r="E124" s="41">
        <v>2020</v>
      </c>
      <c r="F124" s="41" t="s">
        <v>167</v>
      </c>
      <c r="G124" s="182" t="s">
        <v>134</v>
      </c>
      <c r="H124" s="183"/>
      <c r="I124" s="206">
        <v>23</v>
      </c>
      <c r="J124" s="204"/>
      <c r="K124" s="98">
        <v>1</v>
      </c>
      <c r="L124" s="98">
        <v>0.41</v>
      </c>
      <c r="M124" s="204"/>
      <c r="N124" s="124" t="s">
        <v>309</v>
      </c>
      <c r="O124" s="124" t="s">
        <v>327</v>
      </c>
    </row>
    <row r="125" spans="1:15" ht="37.5" customHeight="1">
      <c r="A125" s="71">
        <v>17</v>
      </c>
      <c r="B125" s="71" t="s">
        <v>27</v>
      </c>
      <c r="C125" s="41" t="s">
        <v>328</v>
      </c>
      <c r="D125" s="71" t="s">
        <v>197</v>
      </c>
      <c r="E125" s="41">
        <v>2020</v>
      </c>
      <c r="F125" s="41" t="s">
        <v>167</v>
      </c>
      <c r="G125" s="182" t="s">
        <v>134</v>
      </c>
      <c r="H125" s="183"/>
      <c r="I125" s="206">
        <v>10</v>
      </c>
      <c r="J125" s="204"/>
      <c r="K125" s="98">
        <v>1</v>
      </c>
      <c r="L125" s="98">
        <v>0.41</v>
      </c>
      <c r="M125" s="204"/>
      <c r="N125" s="124" t="s">
        <v>309</v>
      </c>
      <c r="O125" s="124" t="s">
        <v>325</v>
      </c>
    </row>
    <row r="126" spans="1:15" ht="24" customHeight="1">
      <c r="A126" s="71">
        <v>18</v>
      </c>
      <c r="B126" s="71" t="s">
        <v>27</v>
      </c>
      <c r="C126" s="155" t="s">
        <v>329</v>
      </c>
      <c r="D126" s="71" t="s">
        <v>173</v>
      </c>
      <c r="E126" s="41">
        <v>2020</v>
      </c>
      <c r="F126" s="41" t="s">
        <v>167</v>
      </c>
      <c r="G126" s="71" t="s">
        <v>122</v>
      </c>
      <c r="H126" s="170">
        <v>2827</v>
      </c>
      <c r="I126" s="194">
        <v>1371</v>
      </c>
      <c r="J126" s="195"/>
      <c r="K126" s="196">
        <v>1</v>
      </c>
      <c r="L126" s="196">
        <v>0.03</v>
      </c>
      <c r="M126" s="197"/>
      <c r="N126" s="123" t="s">
        <v>330</v>
      </c>
      <c r="O126" s="210"/>
    </row>
    <row r="127" spans="1:15" ht="24" customHeight="1">
      <c r="A127" s="71">
        <v>19</v>
      </c>
      <c r="B127" s="71" t="s">
        <v>30</v>
      </c>
      <c r="C127" s="38" t="s">
        <v>331</v>
      </c>
      <c r="D127" s="156" t="s">
        <v>332</v>
      </c>
      <c r="E127" s="85">
        <v>2020</v>
      </c>
      <c r="F127" s="79" t="s">
        <v>167</v>
      </c>
      <c r="G127" s="81" t="s">
        <v>122</v>
      </c>
      <c r="H127" s="77">
        <v>30</v>
      </c>
      <c r="I127" s="82">
        <v>10</v>
      </c>
      <c r="J127" s="189"/>
      <c r="K127" s="98">
        <v>1</v>
      </c>
      <c r="L127" s="207">
        <v>0.7</v>
      </c>
      <c r="M127" s="217"/>
      <c r="N127" s="218" t="s">
        <v>333</v>
      </c>
      <c r="O127" s="213"/>
    </row>
    <row r="128" spans="1:15" ht="48" customHeight="1">
      <c r="A128" s="71">
        <v>20</v>
      </c>
      <c r="B128" s="71"/>
      <c r="C128" s="38"/>
      <c r="D128" s="156" t="s">
        <v>197</v>
      </c>
      <c r="E128" s="85">
        <v>2020</v>
      </c>
      <c r="F128" s="79" t="s">
        <v>167</v>
      </c>
      <c r="G128" s="81" t="s">
        <v>122</v>
      </c>
      <c r="H128" s="77"/>
      <c r="I128" s="82">
        <v>60</v>
      </c>
      <c r="J128" s="189"/>
      <c r="K128" s="98">
        <v>1</v>
      </c>
      <c r="L128" s="207">
        <v>0.7</v>
      </c>
      <c r="M128" s="217"/>
      <c r="N128" s="218" t="s">
        <v>333</v>
      </c>
      <c r="O128" s="213" t="s">
        <v>334</v>
      </c>
    </row>
    <row r="129" spans="1:15" ht="24" customHeight="1">
      <c r="A129" s="71">
        <v>21</v>
      </c>
      <c r="B129" s="71" t="s">
        <v>30</v>
      </c>
      <c r="C129" s="38" t="s">
        <v>335</v>
      </c>
      <c r="D129" s="156" t="s">
        <v>197</v>
      </c>
      <c r="E129" s="85">
        <v>2020</v>
      </c>
      <c r="F129" s="79" t="s">
        <v>167</v>
      </c>
      <c r="G129" s="81" t="s">
        <v>122</v>
      </c>
      <c r="H129" s="77"/>
      <c r="I129" s="222">
        <v>65</v>
      </c>
      <c r="J129" s="189"/>
      <c r="K129" s="98">
        <v>1</v>
      </c>
      <c r="L129" s="207">
        <v>0.9</v>
      </c>
      <c r="M129" s="217"/>
      <c r="N129" s="218" t="s">
        <v>333</v>
      </c>
      <c r="O129" s="123" t="s">
        <v>336</v>
      </c>
    </row>
    <row r="130" spans="1:15" ht="36">
      <c r="A130" s="71">
        <v>22</v>
      </c>
      <c r="B130" s="71" t="s">
        <v>30</v>
      </c>
      <c r="C130" s="38" t="s">
        <v>337</v>
      </c>
      <c r="D130" s="156" t="s">
        <v>197</v>
      </c>
      <c r="E130" s="91">
        <v>2020</v>
      </c>
      <c r="F130" s="91" t="s">
        <v>167</v>
      </c>
      <c r="G130" s="81" t="s">
        <v>122</v>
      </c>
      <c r="H130" s="77"/>
      <c r="I130" s="222">
        <v>80</v>
      </c>
      <c r="J130" s="189"/>
      <c r="K130" s="98">
        <v>1</v>
      </c>
      <c r="L130" s="207">
        <v>0.9</v>
      </c>
      <c r="M130" s="217"/>
      <c r="N130" s="218" t="s">
        <v>333</v>
      </c>
      <c r="O130" s="213" t="s">
        <v>338</v>
      </c>
    </row>
    <row r="131" spans="1:15" ht="36" customHeight="1">
      <c r="A131" s="71">
        <v>23</v>
      </c>
      <c r="B131" s="71" t="s">
        <v>30</v>
      </c>
      <c r="C131" s="38" t="s">
        <v>339</v>
      </c>
      <c r="D131" s="152" t="s">
        <v>197</v>
      </c>
      <c r="E131" s="91">
        <v>2020</v>
      </c>
      <c r="F131" s="91" t="s">
        <v>167</v>
      </c>
      <c r="G131" s="85" t="s">
        <v>134</v>
      </c>
      <c r="H131" s="82"/>
      <c r="I131" s="87">
        <v>31</v>
      </c>
      <c r="J131" s="189"/>
      <c r="K131" s="98">
        <v>1</v>
      </c>
      <c r="L131" s="207">
        <v>0.9</v>
      </c>
      <c r="M131" s="217"/>
      <c r="N131" s="218" t="s">
        <v>333</v>
      </c>
      <c r="O131" s="213" t="s">
        <v>340</v>
      </c>
    </row>
    <row r="132" spans="1:15" ht="24.75" customHeight="1">
      <c r="A132" s="71">
        <v>24</v>
      </c>
      <c r="B132" s="71" t="s">
        <v>30</v>
      </c>
      <c r="C132" s="38" t="s">
        <v>341</v>
      </c>
      <c r="D132" s="156" t="s">
        <v>332</v>
      </c>
      <c r="E132" s="85">
        <v>2020</v>
      </c>
      <c r="F132" s="79" t="s">
        <v>167</v>
      </c>
      <c r="G132" s="85" t="s">
        <v>134</v>
      </c>
      <c r="H132" s="82">
        <v>30</v>
      </c>
      <c r="I132" s="82">
        <v>10</v>
      </c>
      <c r="J132" s="189"/>
      <c r="K132" s="98">
        <v>1</v>
      </c>
      <c r="L132" s="207">
        <v>0.8</v>
      </c>
      <c r="M132" s="217"/>
      <c r="N132" s="218" t="s">
        <v>333</v>
      </c>
      <c r="O132" s="213"/>
    </row>
    <row r="133" spans="1:15" ht="36" customHeight="1">
      <c r="A133" s="71">
        <v>25</v>
      </c>
      <c r="B133" s="71"/>
      <c r="C133" s="38"/>
      <c r="D133" s="156" t="s">
        <v>197</v>
      </c>
      <c r="E133" s="85">
        <v>2020</v>
      </c>
      <c r="F133" s="79" t="s">
        <v>167</v>
      </c>
      <c r="G133" s="85" t="s">
        <v>134</v>
      </c>
      <c r="H133" s="82"/>
      <c r="I133" s="82">
        <v>83</v>
      </c>
      <c r="J133" s="189"/>
      <c r="K133" s="98">
        <v>1</v>
      </c>
      <c r="L133" s="207">
        <v>0.8</v>
      </c>
      <c r="M133" s="217"/>
      <c r="N133" s="218" t="s">
        <v>333</v>
      </c>
      <c r="O133" s="213" t="s">
        <v>342</v>
      </c>
    </row>
    <row r="134" spans="1:15" ht="19.5" customHeight="1">
      <c r="A134" s="71">
        <v>26</v>
      </c>
      <c r="B134" s="71" t="s">
        <v>32</v>
      </c>
      <c r="C134" s="41" t="s">
        <v>343</v>
      </c>
      <c r="D134" s="160" t="s">
        <v>242</v>
      </c>
      <c r="E134" s="80" t="s">
        <v>344</v>
      </c>
      <c r="F134" s="80" t="s">
        <v>167</v>
      </c>
      <c r="G134" s="17" t="s">
        <v>134</v>
      </c>
      <c r="H134" s="171">
        <v>140</v>
      </c>
      <c r="I134" s="171">
        <v>40</v>
      </c>
      <c r="J134" s="171"/>
      <c r="K134" s="112">
        <f aca="true" t="shared" si="0" ref="K134:K136">100%</f>
        <v>1</v>
      </c>
      <c r="L134" s="112">
        <v>0.8</v>
      </c>
      <c r="M134" s="227"/>
      <c r="N134" s="124" t="s">
        <v>161</v>
      </c>
      <c r="O134" s="213"/>
    </row>
    <row r="135" spans="1:15" ht="19.5" customHeight="1">
      <c r="A135" s="71">
        <v>27</v>
      </c>
      <c r="B135" s="71"/>
      <c r="C135" s="41"/>
      <c r="D135" s="160" t="s">
        <v>163</v>
      </c>
      <c r="E135" s="80" t="s">
        <v>344</v>
      </c>
      <c r="F135" s="80" t="s">
        <v>167</v>
      </c>
      <c r="G135" s="17" t="s">
        <v>134</v>
      </c>
      <c r="H135" s="171"/>
      <c r="I135" s="171">
        <v>8</v>
      </c>
      <c r="J135" s="171"/>
      <c r="K135" s="112">
        <f t="shared" si="0"/>
        <v>1</v>
      </c>
      <c r="L135" s="112">
        <v>0.8</v>
      </c>
      <c r="M135" s="227"/>
      <c r="N135" s="124" t="s">
        <v>161</v>
      </c>
      <c r="O135" s="213" t="s">
        <v>345</v>
      </c>
    </row>
    <row r="136" spans="1:15" ht="24" customHeight="1">
      <c r="A136" s="71">
        <v>28</v>
      </c>
      <c r="B136" s="71"/>
      <c r="C136" s="41"/>
      <c r="D136" s="160" t="s">
        <v>197</v>
      </c>
      <c r="E136" s="80" t="s">
        <v>344</v>
      </c>
      <c r="F136" s="80" t="s">
        <v>167</v>
      </c>
      <c r="G136" s="17" t="s">
        <v>134</v>
      </c>
      <c r="H136" s="171"/>
      <c r="I136" s="171">
        <v>19</v>
      </c>
      <c r="J136" s="171"/>
      <c r="K136" s="112">
        <f t="shared" si="0"/>
        <v>1</v>
      </c>
      <c r="L136" s="112">
        <v>0.8</v>
      </c>
      <c r="M136" s="227"/>
      <c r="N136" s="124" t="s">
        <v>161</v>
      </c>
      <c r="O136" s="213" t="s">
        <v>346</v>
      </c>
    </row>
    <row r="137" spans="1:15" ht="24" customHeight="1">
      <c r="A137" s="71">
        <v>29</v>
      </c>
      <c r="B137" s="71" t="s">
        <v>33</v>
      </c>
      <c r="C137" s="52" t="s">
        <v>347</v>
      </c>
      <c r="D137" s="156" t="s">
        <v>197</v>
      </c>
      <c r="E137" s="17">
        <v>2020</v>
      </c>
      <c r="F137" s="71" t="s">
        <v>167</v>
      </c>
      <c r="G137" s="17" t="s">
        <v>122</v>
      </c>
      <c r="H137" s="171"/>
      <c r="I137" s="171">
        <v>52.8</v>
      </c>
      <c r="J137" s="171"/>
      <c r="K137" s="223">
        <v>1</v>
      </c>
      <c r="L137" s="223">
        <v>0.75</v>
      </c>
      <c r="M137" s="228"/>
      <c r="N137" s="213" t="s">
        <v>348</v>
      </c>
      <c r="O137" s="213" t="s">
        <v>349</v>
      </c>
    </row>
    <row r="138" spans="1:15" ht="25.5" customHeight="1">
      <c r="A138" s="71">
        <v>30</v>
      </c>
      <c r="B138" s="71"/>
      <c r="C138" s="52"/>
      <c r="D138" s="52" t="s">
        <v>197</v>
      </c>
      <c r="E138" s="17">
        <v>2020</v>
      </c>
      <c r="F138" s="71" t="s">
        <v>167</v>
      </c>
      <c r="G138" s="17" t="s">
        <v>134</v>
      </c>
      <c r="H138" s="171"/>
      <c r="I138" s="171">
        <v>108</v>
      </c>
      <c r="J138" s="171"/>
      <c r="K138" s="223">
        <v>1</v>
      </c>
      <c r="L138" s="223">
        <v>0.6</v>
      </c>
      <c r="M138" s="228"/>
      <c r="N138" s="213" t="s">
        <v>350</v>
      </c>
      <c r="O138" s="213" t="s">
        <v>351</v>
      </c>
    </row>
    <row r="139" spans="1:15" ht="24.75" customHeight="1">
      <c r="A139" s="71">
        <v>31</v>
      </c>
      <c r="B139" s="71" t="s">
        <v>33</v>
      </c>
      <c r="C139" s="52" t="s">
        <v>352</v>
      </c>
      <c r="D139" s="52" t="s">
        <v>173</v>
      </c>
      <c r="E139" s="17">
        <v>2020</v>
      </c>
      <c r="F139" s="71" t="s">
        <v>167</v>
      </c>
      <c r="G139" s="17" t="s">
        <v>134</v>
      </c>
      <c r="H139" s="171">
        <v>4891</v>
      </c>
      <c r="I139" s="171">
        <v>1565</v>
      </c>
      <c r="J139" s="171"/>
      <c r="K139" s="223">
        <v>1</v>
      </c>
      <c r="L139" s="223">
        <v>0.46</v>
      </c>
      <c r="M139" s="228"/>
      <c r="N139" s="213" t="s">
        <v>353</v>
      </c>
      <c r="O139" s="213" t="s">
        <v>354</v>
      </c>
    </row>
    <row r="140" spans="1:15" ht="24" customHeight="1">
      <c r="A140" s="71">
        <v>32</v>
      </c>
      <c r="B140" s="71" t="s">
        <v>33</v>
      </c>
      <c r="C140" s="38" t="s">
        <v>355</v>
      </c>
      <c r="D140" s="156" t="s">
        <v>173</v>
      </c>
      <c r="E140" s="17">
        <v>2020</v>
      </c>
      <c r="F140" s="71" t="s">
        <v>167</v>
      </c>
      <c r="G140" s="17" t="s">
        <v>122</v>
      </c>
      <c r="H140" s="171">
        <v>4400</v>
      </c>
      <c r="I140" s="171">
        <v>1411.2</v>
      </c>
      <c r="J140" s="171"/>
      <c r="K140" s="223">
        <v>1</v>
      </c>
      <c r="L140" s="223">
        <v>0.3</v>
      </c>
      <c r="M140" s="228"/>
      <c r="N140" s="213" t="s">
        <v>356</v>
      </c>
      <c r="O140" s="213" t="s">
        <v>354</v>
      </c>
    </row>
    <row r="141" spans="1:15" ht="24" customHeight="1">
      <c r="A141" s="71">
        <v>33</v>
      </c>
      <c r="B141" s="71" t="s">
        <v>33</v>
      </c>
      <c r="C141" s="38" t="s">
        <v>357</v>
      </c>
      <c r="D141" s="156" t="s">
        <v>173</v>
      </c>
      <c r="E141" s="17">
        <v>2020</v>
      </c>
      <c r="F141" s="71" t="s">
        <v>167</v>
      </c>
      <c r="G141" s="17" t="s">
        <v>122</v>
      </c>
      <c r="H141" s="171">
        <v>3120</v>
      </c>
      <c r="I141" s="171">
        <v>985</v>
      </c>
      <c r="J141" s="171"/>
      <c r="K141" s="223">
        <v>1</v>
      </c>
      <c r="L141" s="223">
        <v>0.1</v>
      </c>
      <c r="M141" s="229"/>
      <c r="N141" s="213" t="s">
        <v>356</v>
      </c>
      <c r="O141" s="213" t="s">
        <v>354</v>
      </c>
    </row>
    <row r="142" spans="1:15" ht="25.5" customHeight="1">
      <c r="A142" s="71">
        <v>34</v>
      </c>
      <c r="B142" s="71"/>
      <c r="C142" s="38"/>
      <c r="D142" s="219" t="s">
        <v>308</v>
      </c>
      <c r="E142" s="221">
        <v>2020</v>
      </c>
      <c r="F142" s="221" t="s">
        <v>167</v>
      </c>
      <c r="G142" s="221" t="s">
        <v>134</v>
      </c>
      <c r="H142" s="221"/>
      <c r="I142" s="221">
        <v>50</v>
      </c>
      <c r="J142" s="221">
        <v>0</v>
      </c>
      <c r="K142" s="223">
        <v>1</v>
      </c>
      <c r="L142" s="223">
        <v>0.1</v>
      </c>
      <c r="M142" s="230"/>
      <c r="N142" s="213" t="s">
        <v>358</v>
      </c>
      <c r="O142" s="213" t="s">
        <v>354</v>
      </c>
    </row>
    <row r="143" spans="1:15" ht="24" customHeight="1">
      <c r="A143" s="71">
        <v>35</v>
      </c>
      <c r="B143" s="71" t="s">
        <v>33</v>
      </c>
      <c r="C143" s="38"/>
      <c r="D143" s="156" t="s">
        <v>197</v>
      </c>
      <c r="E143" s="17">
        <v>2020</v>
      </c>
      <c r="F143" s="71" t="s">
        <v>167</v>
      </c>
      <c r="G143" s="17" t="s">
        <v>122</v>
      </c>
      <c r="H143" s="171"/>
      <c r="I143" s="171">
        <v>50</v>
      </c>
      <c r="J143" s="171"/>
      <c r="K143" s="223">
        <v>1</v>
      </c>
      <c r="L143" s="223">
        <v>0.1</v>
      </c>
      <c r="M143" s="228"/>
      <c r="N143" s="213" t="s">
        <v>359</v>
      </c>
      <c r="O143" s="213" t="s">
        <v>354</v>
      </c>
    </row>
    <row r="144" spans="1:15" ht="18" customHeight="1">
      <c r="A144" s="71">
        <v>36</v>
      </c>
      <c r="B144" s="71" t="s">
        <v>29</v>
      </c>
      <c r="C144" s="157" t="s">
        <v>360</v>
      </c>
      <c r="D144" s="158" t="s">
        <v>173</v>
      </c>
      <c r="E144" s="73">
        <v>2020</v>
      </c>
      <c r="F144" s="172" t="s">
        <v>167</v>
      </c>
      <c r="G144" s="25" t="s">
        <v>122</v>
      </c>
      <c r="H144" s="62">
        <v>2800</v>
      </c>
      <c r="I144" s="77">
        <v>872</v>
      </c>
      <c r="J144" s="62"/>
      <c r="K144" s="98">
        <v>1</v>
      </c>
      <c r="L144" s="98">
        <v>0.1</v>
      </c>
      <c r="M144" s="201"/>
      <c r="N144" s="123" t="s">
        <v>135</v>
      </c>
      <c r="O144" s="197" t="s">
        <v>361</v>
      </c>
    </row>
    <row r="145" spans="1:15" ht="18" customHeight="1">
      <c r="A145" s="71">
        <v>37</v>
      </c>
      <c r="B145" s="54" t="s">
        <v>29</v>
      </c>
      <c r="C145" s="31" t="s">
        <v>216</v>
      </c>
      <c r="D145" s="158" t="s">
        <v>173</v>
      </c>
      <c r="E145" s="73">
        <v>2020</v>
      </c>
      <c r="F145" s="172" t="s">
        <v>167</v>
      </c>
      <c r="G145" s="25" t="s">
        <v>122</v>
      </c>
      <c r="H145" s="62">
        <v>800</v>
      </c>
      <c r="I145" s="77">
        <v>250</v>
      </c>
      <c r="J145" s="62"/>
      <c r="K145" s="98">
        <v>1</v>
      </c>
      <c r="L145" s="98">
        <v>0.1</v>
      </c>
      <c r="M145" s="201"/>
      <c r="N145" s="123" t="s">
        <v>135</v>
      </c>
      <c r="O145" s="197"/>
    </row>
    <row r="146" spans="1:15" ht="18" customHeight="1">
      <c r="A146" s="71">
        <v>38</v>
      </c>
      <c r="B146" s="54" t="s">
        <v>29</v>
      </c>
      <c r="C146" s="31" t="s">
        <v>216</v>
      </c>
      <c r="D146" s="38" t="s">
        <v>362</v>
      </c>
      <c r="E146" s="73">
        <v>2020</v>
      </c>
      <c r="F146" s="172" t="s">
        <v>167</v>
      </c>
      <c r="G146" s="25" t="s">
        <v>134</v>
      </c>
      <c r="H146" s="62"/>
      <c r="I146" s="62">
        <v>200</v>
      </c>
      <c r="J146" s="62"/>
      <c r="K146" s="98">
        <v>1</v>
      </c>
      <c r="L146" s="98">
        <v>0.85</v>
      </c>
      <c r="M146" s="98"/>
      <c r="N146" s="123" t="s">
        <v>363</v>
      </c>
      <c r="O146" s="197"/>
    </row>
    <row r="147" spans="1:15" ht="18" customHeight="1">
      <c r="A147" s="71">
        <v>39</v>
      </c>
      <c r="B147" s="71" t="s">
        <v>29</v>
      </c>
      <c r="C147" s="38" t="s">
        <v>155</v>
      </c>
      <c r="D147" s="158" t="s">
        <v>364</v>
      </c>
      <c r="E147" s="73">
        <v>2020</v>
      </c>
      <c r="F147" s="172" t="s">
        <v>167</v>
      </c>
      <c r="G147" s="25" t="s">
        <v>134</v>
      </c>
      <c r="H147" s="62"/>
      <c r="I147" s="62">
        <v>200</v>
      </c>
      <c r="J147" s="62"/>
      <c r="K147" s="98">
        <v>1</v>
      </c>
      <c r="L147" s="114">
        <v>0.3</v>
      </c>
      <c r="M147" s="98"/>
      <c r="N147" s="123" t="s">
        <v>135</v>
      </c>
      <c r="O147" s="197"/>
    </row>
    <row r="148" spans="1:15" ht="18" customHeight="1">
      <c r="A148" s="71">
        <v>40</v>
      </c>
      <c r="B148" s="71" t="s">
        <v>29</v>
      </c>
      <c r="C148" s="38" t="s">
        <v>365</v>
      </c>
      <c r="D148" s="38" t="s">
        <v>366</v>
      </c>
      <c r="E148" s="73">
        <v>2020</v>
      </c>
      <c r="F148" s="172" t="s">
        <v>167</v>
      </c>
      <c r="G148" s="25" t="s">
        <v>134</v>
      </c>
      <c r="H148" s="62"/>
      <c r="I148" s="62">
        <v>280</v>
      </c>
      <c r="J148" s="62"/>
      <c r="K148" s="98">
        <v>1</v>
      </c>
      <c r="L148" s="114">
        <v>0.32</v>
      </c>
      <c r="M148" s="98"/>
      <c r="N148" s="123" t="s">
        <v>135</v>
      </c>
      <c r="O148" s="197"/>
    </row>
    <row r="149" spans="1:15" ht="18" customHeight="1">
      <c r="A149" s="71">
        <v>41</v>
      </c>
      <c r="B149" s="71" t="s">
        <v>29</v>
      </c>
      <c r="C149" s="38" t="s">
        <v>367</v>
      </c>
      <c r="D149" s="38" t="s">
        <v>364</v>
      </c>
      <c r="E149" s="73">
        <v>2020</v>
      </c>
      <c r="F149" s="172" t="s">
        <v>167</v>
      </c>
      <c r="G149" s="25" t="s">
        <v>134</v>
      </c>
      <c r="H149" s="62"/>
      <c r="I149" s="62">
        <v>200</v>
      </c>
      <c r="J149" s="62"/>
      <c r="K149" s="98">
        <v>1</v>
      </c>
      <c r="L149" s="114">
        <v>0.32</v>
      </c>
      <c r="M149" s="98"/>
      <c r="N149" s="123" t="s">
        <v>135</v>
      </c>
      <c r="O149" s="197"/>
    </row>
    <row r="150" spans="1:15" ht="18" customHeight="1">
      <c r="A150" s="71">
        <v>42</v>
      </c>
      <c r="B150" s="71" t="s">
        <v>29</v>
      </c>
      <c r="C150" s="38" t="s">
        <v>368</v>
      </c>
      <c r="D150" s="38" t="s">
        <v>364</v>
      </c>
      <c r="E150" s="73">
        <v>2020</v>
      </c>
      <c r="F150" s="172" t="s">
        <v>167</v>
      </c>
      <c r="G150" s="25" t="s">
        <v>134</v>
      </c>
      <c r="H150" s="62"/>
      <c r="I150" s="62">
        <v>200</v>
      </c>
      <c r="J150" s="62"/>
      <c r="K150" s="98">
        <v>1</v>
      </c>
      <c r="L150" s="114">
        <v>0.3</v>
      </c>
      <c r="M150" s="98"/>
      <c r="N150" s="123" t="s">
        <v>135</v>
      </c>
      <c r="O150" s="197"/>
    </row>
    <row r="151" spans="1:15" ht="18" customHeight="1">
      <c r="A151" s="71">
        <v>43</v>
      </c>
      <c r="B151" s="71" t="s">
        <v>29</v>
      </c>
      <c r="C151" s="38" t="s">
        <v>369</v>
      </c>
      <c r="D151" s="158" t="s">
        <v>370</v>
      </c>
      <c r="E151" s="73">
        <v>2020</v>
      </c>
      <c r="F151" s="172" t="s">
        <v>167</v>
      </c>
      <c r="G151" s="25" t="s">
        <v>134</v>
      </c>
      <c r="H151" s="62">
        <v>400</v>
      </c>
      <c r="I151" s="62">
        <v>128</v>
      </c>
      <c r="J151" s="62"/>
      <c r="K151" s="98">
        <v>1</v>
      </c>
      <c r="L151" s="98">
        <v>0.3</v>
      </c>
      <c r="M151" s="98"/>
      <c r="N151" s="123" t="s">
        <v>371</v>
      </c>
      <c r="O151" s="197"/>
    </row>
    <row r="152" spans="1:15" ht="18" customHeight="1">
      <c r="A152" s="71">
        <v>44</v>
      </c>
      <c r="B152" s="71" t="s">
        <v>29</v>
      </c>
      <c r="C152" s="38" t="s">
        <v>372</v>
      </c>
      <c r="D152" s="38" t="s">
        <v>286</v>
      </c>
      <c r="E152" s="73">
        <v>2020</v>
      </c>
      <c r="F152" s="172" t="s">
        <v>167</v>
      </c>
      <c r="G152" s="25" t="s">
        <v>134</v>
      </c>
      <c r="H152" s="62">
        <v>420</v>
      </c>
      <c r="I152" s="62">
        <v>120</v>
      </c>
      <c r="J152" s="62"/>
      <c r="K152" s="98">
        <v>1</v>
      </c>
      <c r="L152" s="98">
        <v>0.25</v>
      </c>
      <c r="M152" s="231"/>
      <c r="N152" s="123" t="s">
        <v>373</v>
      </c>
      <c r="O152" s="213"/>
    </row>
    <row r="153" spans="1:15" ht="18" customHeight="1">
      <c r="A153" s="71">
        <v>45</v>
      </c>
      <c r="B153" s="71" t="s">
        <v>26</v>
      </c>
      <c r="C153" s="150" t="s">
        <v>374</v>
      </c>
      <c r="D153" s="41" t="s">
        <v>173</v>
      </c>
      <c r="E153" s="79">
        <v>2020</v>
      </c>
      <c r="F153" s="79" t="s">
        <v>167</v>
      </c>
      <c r="G153" s="118" t="s">
        <v>122</v>
      </c>
      <c r="H153" s="170">
        <v>1080</v>
      </c>
      <c r="I153" s="170">
        <v>626</v>
      </c>
      <c r="J153" s="224"/>
      <c r="K153" s="196">
        <v>1</v>
      </c>
      <c r="L153" s="196">
        <v>0.05</v>
      </c>
      <c r="M153" s="196"/>
      <c r="N153" s="232" t="s">
        <v>135</v>
      </c>
      <c r="O153" s="213"/>
    </row>
    <row r="154" spans="1:15" ht="18" customHeight="1">
      <c r="A154" s="71">
        <v>46</v>
      </c>
      <c r="B154" s="71"/>
      <c r="C154" s="150"/>
      <c r="D154" s="41" t="s">
        <v>127</v>
      </c>
      <c r="E154" s="79">
        <v>2020</v>
      </c>
      <c r="F154" s="79" t="s">
        <v>167</v>
      </c>
      <c r="G154" s="118" t="s">
        <v>122</v>
      </c>
      <c r="H154" s="170">
        <v>800</v>
      </c>
      <c r="I154" s="170"/>
      <c r="J154" s="224"/>
      <c r="K154" s="196">
        <v>1</v>
      </c>
      <c r="L154" s="196">
        <v>0.05</v>
      </c>
      <c r="M154" s="196"/>
      <c r="N154" s="232" t="s">
        <v>135</v>
      </c>
      <c r="O154" s="213"/>
    </row>
    <row r="155" spans="1:15" ht="24" customHeight="1">
      <c r="A155" s="71">
        <v>47</v>
      </c>
      <c r="B155" s="71" t="s">
        <v>26</v>
      </c>
      <c r="C155" s="150" t="s">
        <v>375</v>
      </c>
      <c r="D155" s="41" t="s">
        <v>308</v>
      </c>
      <c r="E155" s="79">
        <v>2020</v>
      </c>
      <c r="F155" s="79" t="s">
        <v>167</v>
      </c>
      <c r="G155" s="118" t="s">
        <v>122</v>
      </c>
      <c r="H155" s="170"/>
      <c r="I155" s="170">
        <v>18</v>
      </c>
      <c r="J155" s="224"/>
      <c r="K155" s="196">
        <v>1</v>
      </c>
      <c r="L155" s="196">
        <v>0.05</v>
      </c>
      <c r="M155" s="196"/>
      <c r="N155" s="232" t="s">
        <v>135</v>
      </c>
      <c r="O155" s="213" t="s">
        <v>376</v>
      </c>
    </row>
    <row r="156" spans="1:15" ht="36" customHeight="1">
      <c r="A156" s="71">
        <v>48</v>
      </c>
      <c r="B156" s="71"/>
      <c r="C156" s="150"/>
      <c r="D156" s="41" t="s">
        <v>197</v>
      </c>
      <c r="E156" s="79">
        <v>2020</v>
      </c>
      <c r="F156" s="79" t="s">
        <v>167</v>
      </c>
      <c r="G156" s="118" t="s">
        <v>122</v>
      </c>
      <c r="H156" s="170"/>
      <c r="I156" s="170">
        <v>173</v>
      </c>
      <c r="J156" s="224"/>
      <c r="K156" s="196">
        <v>1</v>
      </c>
      <c r="L156" s="196">
        <v>0.05</v>
      </c>
      <c r="M156" s="196"/>
      <c r="N156" s="232" t="s">
        <v>135</v>
      </c>
      <c r="O156" s="213" t="s">
        <v>377</v>
      </c>
    </row>
    <row r="157" spans="1:15" ht="15" customHeight="1">
      <c r="A157" s="71">
        <v>49</v>
      </c>
      <c r="B157" s="71" t="s">
        <v>26</v>
      </c>
      <c r="C157" s="150" t="s">
        <v>378</v>
      </c>
      <c r="D157" s="41" t="s">
        <v>379</v>
      </c>
      <c r="E157" s="79">
        <v>2020</v>
      </c>
      <c r="F157" s="79" t="s">
        <v>167</v>
      </c>
      <c r="G157" s="118" t="s">
        <v>122</v>
      </c>
      <c r="H157" s="170">
        <v>300</v>
      </c>
      <c r="I157" s="170">
        <v>157</v>
      </c>
      <c r="J157" s="224"/>
      <c r="K157" s="98">
        <v>1</v>
      </c>
      <c r="L157" s="196">
        <v>0.9</v>
      </c>
      <c r="M157" s="196"/>
      <c r="N157" s="232" t="s">
        <v>380</v>
      </c>
      <c r="O157" s="213"/>
    </row>
    <row r="158" spans="1:15" ht="15" customHeight="1">
      <c r="A158" s="71">
        <v>50</v>
      </c>
      <c r="B158" s="71"/>
      <c r="C158" s="150"/>
      <c r="D158" s="41" t="s">
        <v>381</v>
      </c>
      <c r="E158" s="79">
        <v>2020</v>
      </c>
      <c r="F158" s="79" t="s">
        <v>167</v>
      </c>
      <c r="G158" s="118" t="s">
        <v>122</v>
      </c>
      <c r="H158" s="170">
        <v>75</v>
      </c>
      <c r="I158" s="170"/>
      <c r="J158" s="224"/>
      <c r="K158" s="98">
        <v>1</v>
      </c>
      <c r="L158" s="196">
        <v>0.9</v>
      </c>
      <c r="M158" s="196"/>
      <c r="N158" s="232" t="s">
        <v>380</v>
      </c>
      <c r="O158" s="213"/>
    </row>
    <row r="159" spans="1:15" ht="36" customHeight="1">
      <c r="A159" s="71">
        <v>51</v>
      </c>
      <c r="B159" s="71"/>
      <c r="C159" s="150"/>
      <c r="D159" s="41" t="s">
        <v>197</v>
      </c>
      <c r="E159" s="79">
        <v>2020</v>
      </c>
      <c r="F159" s="79" t="s">
        <v>167</v>
      </c>
      <c r="G159" s="118" t="s">
        <v>122</v>
      </c>
      <c r="H159" s="170"/>
      <c r="I159" s="170">
        <v>122</v>
      </c>
      <c r="J159" s="170"/>
      <c r="K159" s="196">
        <v>1</v>
      </c>
      <c r="L159" s="196">
        <v>0.9</v>
      </c>
      <c r="M159" s="196"/>
      <c r="N159" s="232" t="s">
        <v>380</v>
      </c>
      <c r="O159" s="213" t="s">
        <v>382</v>
      </c>
    </row>
    <row r="160" spans="1:15" ht="18" customHeight="1">
      <c r="A160" s="71">
        <v>52</v>
      </c>
      <c r="B160" s="71" t="s">
        <v>25</v>
      </c>
      <c r="C160" s="38" t="s">
        <v>190</v>
      </c>
      <c r="D160" s="41" t="s">
        <v>127</v>
      </c>
      <c r="E160" s="79">
        <v>2020</v>
      </c>
      <c r="F160" s="79" t="s">
        <v>167</v>
      </c>
      <c r="G160" s="75" t="s">
        <v>122</v>
      </c>
      <c r="H160" s="77">
        <v>4000</v>
      </c>
      <c r="I160" s="170">
        <v>962</v>
      </c>
      <c r="J160" s="106">
        <v>45</v>
      </c>
      <c r="K160" s="107">
        <v>1</v>
      </c>
      <c r="L160" s="107">
        <v>0.1</v>
      </c>
      <c r="M160" s="107"/>
      <c r="N160" s="132" t="s">
        <v>191</v>
      </c>
      <c r="O160" s="145" t="s">
        <v>192</v>
      </c>
    </row>
    <row r="161" spans="1:15" ht="18" customHeight="1">
      <c r="A161" s="71">
        <v>53</v>
      </c>
      <c r="B161" s="71" t="s">
        <v>25</v>
      </c>
      <c r="C161" s="46" t="s">
        <v>193</v>
      </c>
      <c r="D161" s="41" t="s">
        <v>127</v>
      </c>
      <c r="E161" s="79">
        <v>2020</v>
      </c>
      <c r="F161" s="79" t="s">
        <v>167</v>
      </c>
      <c r="G161" s="75" t="s">
        <v>122</v>
      </c>
      <c r="H161" s="77">
        <v>4375</v>
      </c>
      <c r="I161" s="170">
        <v>1051</v>
      </c>
      <c r="J161" s="106">
        <v>20</v>
      </c>
      <c r="K161" s="107">
        <v>1</v>
      </c>
      <c r="L161" s="107">
        <v>0.1</v>
      </c>
      <c r="M161" s="107"/>
      <c r="N161" s="132" t="s">
        <v>191</v>
      </c>
      <c r="O161" s="145" t="s">
        <v>192</v>
      </c>
    </row>
    <row r="162" spans="1:15" ht="18" customHeight="1">
      <c r="A162" s="71">
        <v>54</v>
      </c>
      <c r="B162" s="71" t="s">
        <v>22</v>
      </c>
      <c r="C162" s="46" t="s">
        <v>383</v>
      </c>
      <c r="D162" s="46" t="s">
        <v>280</v>
      </c>
      <c r="E162" s="71">
        <v>2020</v>
      </c>
      <c r="F162" s="79" t="s">
        <v>167</v>
      </c>
      <c r="G162" s="118" t="s">
        <v>134</v>
      </c>
      <c r="H162" s="170">
        <v>1000</v>
      </c>
      <c r="I162" s="170">
        <v>350</v>
      </c>
      <c r="J162" s="170">
        <v>105</v>
      </c>
      <c r="K162" s="196">
        <v>1</v>
      </c>
      <c r="L162" s="225" t="s">
        <v>384</v>
      </c>
      <c r="M162" s="225"/>
      <c r="N162" s="210" t="s">
        <v>385</v>
      </c>
      <c r="O162" s="213"/>
    </row>
    <row r="163" spans="1:15" ht="18" customHeight="1">
      <c r="A163" s="71">
        <v>55</v>
      </c>
      <c r="B163" s="71" t="s">
        <v>37</v>
      </c>
      <c r="C163" s="160" t="s">
        <v>386</v>
      </c>
      <c r="D163" s="156" t="s">
        <v>387</v>
      </c>
      <c r="E163" s="173">
        <v>2020</v>
      </c>
      <c r="F163" s="17" t="s">
        <v>167</v>
      </c>
      <c r="G163" s="174" t="s">
        <v>122</v>
      </c>
      <c r="H163" s="175">
        <v>120</v>
      </c>
      <c r="I163" s="171">
        <v>46</v>
      </c>
      <c r="J163" s="164"/>
      <c r="K163" s="112">
        <v>1</v>
      </c>
      <c r="L163" s="207">
        <v>0.4</v>
      </c>
      <c r="M163" s="215"/>
      <c r="N163" s="210" t="s">
        <v>388</v>
      </c>
      <c r="O163" s="213"/>
    </row>
    <row r="164" spans="1:15" ht="19.5" customHeight="1">
      <c r="A164" s="71">
        <v>56</v>
      </c>
      <c r="B164" s="71" t="s">
        <v>37</v>
      </c>
      <c r="C164" s="160" t="s">
        <v>389</v>
      </c>
      <c r="D164" s="156" t="s">
        <v>390</v>
      </c>
      <c r="E164" s="173">
        <v>2020</v>
      </c>
      <c r="F164" s="17" t="s">
        <v>167</v>
      </c>
      <c r="G164" s="174" t="s">
        <v>122</v>
      </c>
      <c r="H164" s="175">
        <v>400</v>
      </c>
      <c r="I164" s="171">
        <v>140</v>
      </c>
      <c r="J164" s="164"/>
      <c r="K164" s="226">
        <v>1</v>
      </c>
      <c r="L164" s="207">
        <v>0.3</v>
      </c>
      <c r="M164" s="215"/>
      <c r="N164" s="210" t="s">
        <v>385</v>
      </c>
      <c r="O164" s="213"/>
    </row>
    <row r="165" spans="1:15" ht="30" customHeight="1">
      <c r="A165" s="71">
        <v>57</v>
      </c>
      <c r="B165" s="71" t="s">
        <v>37</v>
      </c>
      <c r="C165" s="160" t="s">
        <v>391</v>
      </c>
      <c r="D165" s="156" t="s">
        <v>197</v>
      </c>
      <c r="E165" s="173">
        <v>2020</v>
      </c>
      <c r="F165" s="17" t="s">
        <v>167</v>
      </c>
      <c r="G165" s="174" t="s">
        <v>122</v>
      </c>
      <c r="H165" s="175"/>
      <c r="I165" s="171">
        <v>90</v>
      </c>
      <c r="J165" s="164"/>
      <c r="K165" s="112">
        <v>1</v>
      </c>
      <c r="L165" s="207">
        <v>0.8</v>
      </c>
      <c r="M165" s="215"/>
      <c r="N165" s="210" t="s">
        <v>392</v>
      </c>
      <c r="O165" s="213" t="s">
        <v>393</v>
      </c>
    </row>
    <row r="166" spans="1:15" ht="42.75" customHeight="1">
      <c r="A166" s="71">
        <v>58</v>
      </c>
      <c r="B166" s="71" t="s">
        <v>37</v>
      </c>
      <c r="C166" s="160" t="s">
        <v>394</v>
      </c>
      <c r="D166" s="156" t="s">
        <v>197</v>
      </c>
      <c r="E166" s="173">
        <v>2020</v>
      </c>
      <c r="F166" s="17" t="s">
        <v>167</v>
      </c>
      <c r="G166" s="174" t="s">
        <v>122</v>
      </c>
      <c r="H166" s="175"/>
      <c r="I166" s="171">
        <v>93</v>
      </c>
      <c r="J166" s="164"/>
      <c r="K166" s="112">
        <v>1</v>
      </c>
      <c r="L166" s="207">
        <v>0.8</v>
      </c>
      <c r="M166" s="215"/>
      <c r="N166" s="210" t="s">
        <v>392</v>
      </c>
      <c r="O166" s="213" t="s">
        <v>395</v>
      </c>
    </row>
    <row r="167" spans="1:15" ht="18" customHeight="1">
      <c r="A167" s="71">
        <v>59</v>
      </c>
      <c r="B167" s="71" t="s">
        <v>37</v>
      </c>
      <c r="C167" s="46" t="s">
        <v>396</v>
      </c>
      <c r="D167" s="46" t="s">
        <v>397</v>
      </c>
      <c r="E167" s="44">
        <v>2020</v>
      </c>
      <c r="F167" s="71" t="s">
        <v>167</v>
      </c>
      <c r="G167" s="17" t="s">
        <v>134</v>
      </c>
      <c r="H167" s="87">
        <v>1050</v>
      </c>
      <c r="I167" s="171">
        <v>300</v>
      </c>
      <c r="J167" s="164"/>
      <c r="K167" s="112">
        <v>1</v>
      </c>
      <c r="L167" s="98">
        <v>0.7</v>
      </c>
      <c r="M167" s="227"/>
      <c r="N167" s="210" t="s">
        <v>388</v>
      </c>
      <c r="O167" s="213"/>
    </row>
    <row r="168" spans="1:15" ht="18" customHeight="1">
      <c r="A168" s="71">
        <v>60</v>
      </c>
      <c r="B168" s="71" t="s">
        <v>37</v>
      </c>
      <c r="C168" s="46" t="s">
        <v>398</v>
      </c>
      <c r="D168" s="46" t="s">
        <v>399</v>
      </c>
      <c r="E168" s="44">
        <v>2020</v>
      </c>
      <c r="F168" s="71" t="s">
        <v>167</v>
      </c>
      <c r="G168" s="17" t="s">
        <v>134</v>
      </c>
      <c r="H168" s="87">
        <v>700</v>
      </c>
      <c r="I168" s="171">
        <v>200</v>
      </c>
      <c r="J168" s="164"/>
      <c r="K168" s="112">
        <v>1</v>
      </c>
      <c r="L168" s="98">
        <v>0.7</v>
      </c>
      <c r="M168" s="227"/>
      <c r="N168" s="210" t="s">
        <v>388</v>
      </c>
      <c r="O168" s="213"/>
    </row>
    <row r="169" spans="1:15" ht="18" customHeight="1">
      <c r="A169" s="71">
        <v>61</v>
      </c>
      <c r="B169" s="71" t="s">
        <v>37</v>
      </c>
      <c r="C169" s="46" t="s">
        <v>400</v>
      </c>
      <c r="D169" s="46" t="s">
        <v>401</v>
      </c>
      <c r="E169" s="44">
        <v>2020</v>
      </c>
      <c r="F169" s="71" t="s">
        <v>167</v>
      </c>
      <c r="G169" s="17" t="s">
        <v>134</v>
      </c>
      <c r="H169" s="87">
        <v>840</v>
      </c>
      <c r="I169" s="171">
        <v>247</v>
      </c>
      <c r="J169" s="164"/>
      <c r="K169" s="112">
        <v>1</v>
      </c>
      <c r="L169" s="98">
        <v>0.7</v>
      </c>
      <c r="M169" s="227"/>
      <c r="N169" s="210" t="s">
        <v>388</v>
      </c>
      <c r="O169" s="213"/>
    </row>
    <row r="170" spans="1:15" ht="18" customHeight="1">
      <c r="A170" s="71">
        <v>62</v>
      </c>
      <c r="B170" s="71" t="s">
        <v>37</v>
      </c>
      <c r="C170" s="46" t="s">
        <v>402</v>
      </c>
      <c r="D170" s="46" t="s">
        <v>403</v>
      </c>
      <c r="E170" s="44">
        <v>2020</v>
      </c>
      <c r="F170" s="71" t="s">
        <v>167</v>
      </c>
      <c r="G170" s="17" t="s">
        <v>134</v>
      </c>
      <c r="H170" s="87">
        <v>875</v>
      </c>
      <c r="I170" s="171">
        <v>330</v>
      </c>
      <c r="J170" s="164"/>
      <c r="K170" s="112">
        <v>1</v>
      </c>
      <c r="L170" s="98">
        <v>0.7</v>
      </c>
      <c r="M170" s="227"/>
      <c r="N170" s="210" t="s">
        <v>388</v>
      </c>
      <c r="O170" s="213"/>
    </row>
    <row r="171" spans="1:15" ht="18" customHeight="1">
      <c r="A171" s="71">
        <v>63</v>
      </c>
      <c r="B171" s="71" t="s">
        <v>37</v>
      </c>
      <c r="C171" s="46"/>
      <c r="D171" s="46" t="s">
        <v>404</v>
      </c>
      <c r="E171" s="44">
        <v>2020</v>
      </c>
      <c r="F171" s="71" t="s">
        <v>167</v>
      </c>
      <c r="G171" s="17" t="s">
        <v>134</v>
      </c>
      <c r="H171" s="171"/>
      <c r="I171" s="171">
        <v>330</v>
      </c>
      <c r="J171" s="164"/>
      <c r="K171" s="112">
        <v>1</v>
      </c>
      <c r="L171" s="98">
        <v>0.7</v>
      </c>
      <c r="M171" s="210"/>
      <c r="N171" s="210" t="s">
        <v>405</v>
      </c>
      <c r="O171" s="213" t="s">
        <v>404</v>
      </c>
    </row>
    <row r="172" spans="1:15" ht="15.75" customHeight="1">
      <c r="A172" s="71">
        <v>64</v>
      </c>
      <c r="B172" s="71" t="s">
        <v>37</v>
      </c>
      <c r="C172" s="46" t="s">
        <v>406</v>
      </c>
      <c r="D172" s="46" t="s">
        <v>399</v>
      </c>
      <c r="E172" s="44">
        <v>2020</v>
      </c>
      <c r="F172" s="71" t="s">
        <v>167</v>
      </c>
      <c r="G172" s="17" t="s">
        <v>134</v>
      </c>
      <c r="H172" s="87">
        <v>700</v>
      </c>
      <c r="I172" s="171">
        <v>200</v>
      </c>
      <c r="J172" s="164"/>
      <c r="K172" s="112">
        <v>1</v>
      </c>
      <c r="L172" s="98">
        <v>0.7</v>
      </c>
      <c r="M172" s="210"/>
      <c r="N172" s="210" t="s">
        <v>388</v>
      </c>
      <c r="O172" s="213"/>
    </row>
    <row r="173" spans="1:15" ht="18" customHeight="1">
      <c r="A173" s="71">
        <v>65</v>
      </c>
      <c r="B173" s="71" t="s">
        <v>43</v>
      </c>
      <c r="C173" s="220" t="s">
        <v>407</v>
      </c>
      <c r="D173" s="38" t="s">
        <v>173</v>
      </c>
      <c r="E173" s="71">
        <v>2020</v>
      </c>
      <c r="F173" s="71" t="s">
        <v>167</v>
      </c>
      <c r="G173" s="71" t="s">
        <v>122</v>
      </c>
      <c r="H173" s="194">
        <v>1874</v>
      </c>
      <c r="I173" s="87">
        <v>600</v>
      </c>
      <c r="J173" s="77"/>
      <c r="K173" s="97">
        <v>1</v>
      </c>
      <c r="L173" s="97">
        <v>0.05</v>
      </c>
      <c r="M173" s="97"/>
      <c r="N173" s="132" t="s">
        <v>408</v>
      </c>
      <c r="O173" s="213"/>
    </row>
    <row r="174" spans="1:15" ht="15" customHeight="1">
      <c r="A174" s="71">
        <v>66</v>
      </c>
      <c r="B174" s="71" t="s">
        <v>43</v>
      </c>
      <c r="C174" s="38" t="s">
        <v>409</v>
      </c>
      <c r="D174" s="41" t="s">
        <v>163</v>
      </c>
      <c r="E174" s="71">
        <v>2020</v>
      </c>
      <c r="F174" s="71" t="s">
        <v>167</v>
      </c>
      <c r="G174" s="71" t="s">
        <v>122</v>
      </c>
      <c r="H174" s="194"/>
      <c r="I174" s="87">
        <v>180</v>
      </c>
      <c r="J174" s="194"/>
      <c r="K174" s="97">
        <v>1</v>
      </c>
      <c r="L174" s="97">
        <v>0.1</v>
      </c>
      <c r="M174" s="97"/>
      <c r="N174" s="132" t="s">
        <v>408</v>
      </c>
      <c r="O174" s="213" t="s">
        <v>410</v>
      </c>
    </row>
    <row r="175" spans="1:15" ht="84" customHeight="1">
      <c r="A175" s="71">
        <v>67</v>
      </c>
      <c r="B175" s="71"/>
      <c r="C175" s="38"/>
      <c r="D175" s="41" t="s">
        <v>197</v>
      </c>
      <c r="E175" s="71">
        <v>2020</v>
      </c>
      <c r="F175" s="118" t="s">
        <v>167</v>
      </c>
      <c r="G175" s="71" t="s">
        <v>122</v>
      </c>
      <c r="H175" s="194"/>
      <c r="I175" s="87">
        <v>420</v>
      </c>
      <c r="J175" s="194"/>
      <c r="K175" s="97">
        <v>1</v>
      </c>
      <c r="L175" s="97">
        <v>0.25</v>
      </c>
      <c r="M175" s="97"/>
      <c r="N175" s="132" t="s">
        <v>408</v>
      </c>
      <c r="O175" s="213" t="s">
        <v>411</v>
      </c>
    </row>
    <row r="176" spans="1:15" ht="60">
      <c r="A176" s="71">
        <v>68</v>
      </c>
      <c r="B176" s="71" t="s">
        <v>31</v>
      </c>
      <c r="C176" s="38" t="s">
        <v>412</v>
      </c>
      <c r="D176" s="156" t="s">
        <v>173</v>
      </c>
      <c r="E176" s="79">
        <v>2020</v>
      </c>
      <c r="F176" s="79" t="s">
        <v>167</v>
      </c>
      <c r="G176" s="25" t="s">
        <v>122</v>
      </c>
      <c r="H176" s="75">
        <v>1250</v>
      </c>
      <c r="I176" s="79">
        <v>400</v>
      </c>
      <c r="J176" s="30"/>
      <c r="K176" s="98">
        <v>1</v>
      </c>
      <c r="L176" s="98">
        <v>0.2</v>
      </c>
      <c r="M176" s="30"/>
      <c r="N176" s="213" t="s">
        <v>413</v>
      </c>
      <c r="O176" s="233"/>
    </row>
    <row r="177" spans="1:15" ht="36">
      <c r="A177" s="71">
        <v>69</v>
      </c>
      <c r="B177" s="71" t="s">
        <v>31</v>
      </c>
      <c r="C177" s="38" t="s">
        <v>414</v>
      </c>
      <c r="D177" s="156" t="s">
        <v>173</v>
      </c>
      <c r="E177" s="79">
        <v>2020</v>
      </c>
      <c r="F177" s="79" t="s">
        <v>167</v>
      </c>
      <c r="G177" s="25" t="s">
        <v>122</v>
      </c>
      <c r="H177" s="75">
        <v>900</v>
      </c>
      <c r="I177" s="79">
        <v>288</v>
      </c>
      <c r="J177" s="30"/>
      <c r="K177" s="98">
        <v>1</v>
      </c>
      <c r="L177" s="98">
        <v>0.35</v>
      </c>
      <c r="M177" s="30"/>
      <c r="N177" s="213" t="s">
        <v>415</v>
      </c>
      <c r="O177" s="233"/>
    </row>
    <row r="178" spans="1:15" ht="48">
      <c r="A178" s="71">
        <v>70</v>
      </c>
      <c r="B178" s="71" t="s">
        <v>31</v>
      </c>
      <c r="C178" s="38" t="s">
        <v>416</v>
      </c>
      <c r="D178" s="156" t="s">
        <v>120</v>
      </c>
      <c r="E178" s="79">
        <v>2020</v>
      </c>
      <c r="F178" s="79" t="s">
        <v>167</v>
      </c>
      <c r="G178" s="25" t="s">
        <v>122</v>
      </c>
      <c r="H178" s="75">
        <v>900</v>
      </c>
      <c r="I178" s="79">
        <v>288</v>
      </c>
      <c r="J178" s="30"/>
      <c r="K178" s="98">
        <v>1</v>
      </c>
      <c r="L178" s="98">
        <v>0.32</v>
      </c>
      <c r="M178" s="30"/>
      <c r="N178" s="213" t="s">
        <v>417</v>
      </c>
      <c r="O178" s="233"/>
    </row>
    <row r="179" spans="1:15" ht="24">
      <c r="A179" s="71">
        <v>71</v>
      </c>
      <c r="B179" s="71" t="s">
        <v>31</v>
      </c>
      <c r="C179" s="38" t="s">
        <v>418</v>
      </c>
      <c r="D179" s="156" t="s">
        <v>419</v>
      </c>
      <c r="E179" s="79">
        <v>2020</v>
      </c>
      <c r="F179" s="79" t="s">
        <v>167</v>
      </c>
      <c r="G179" s="25" t="s">
        <v>122</v>
      </c>
      <c r="H179" s="75">
        <v>505</v>
      </c>
      <c r="I179" s="79">
        <v>162</v>
      </c>
      <c r="J179" s="30"/>
      <c r="K179" s="98">
        <v>1</v>
      </c>
      <c r="L179" s="98">
        <v>0.35</v>
      </c>
      <c r="M179" s="30"/>
      <c r="N179" s="213" t="s">
        <v>420</v>
      </c>
      <c r="O179" s="233"/>
    </row>
    <row r="180" spans="1:15" ht="36" customHeight="1">
      <c r="A180" s="71">
        <v>72</v>
      </c>
      <c r="B180" s="71" t="s">
        <v>31</v>
      </c>
      <c r="C180" s="38" t="s">
        <v>421</v>
      </c>
      <c r="D180" s="156" t="s">
        <v>120</v>
      </c>
      <c r="E180" s="79">
        <v>2020</v>
      </c>
      <c r="F180" s="79" t="s">
        <v>167</v>
      </c>
      <c r="G180" s="25" t="s">
        <v>122</v>
      </c>
      <c r="H180" s="75">
        <v>1110</v>
      </c>
      <c r="I180" s="79">
        <v>355</v>
      </c>
      <c r="J180" s="30"/>
      <c r="K180" s="98">
        <v>1</v>
      </c>
      <c r="L180" s="98">
        <v>0.2</v>
      </c>
      <c r="M180" s="30"/>
      <c r="N180" s="213" t="s">
        <v>422</v>
      </c>
      <c r="O180" s="233"/>
    </row>
    <row r="181" spans="1:15" ht="24">
      <c r="A181" s="71">
        <v>73</v>
      </c>
      <c r="B181" s="71" t="s">
        <v>31</v>
      </c>
      <c r="C181" s="38" t="s">
        <v>423</v>
      </c>
      <c r="D181" s="156" t="s">
        <v>127</v>
      </c>
      <c r="E181" s="79">
        <v>2020</v>
      </c>
      <c r="F181" s="79" t="s">
        <v>167</v>
      </c>
      <c r="G181" s="25" t="s">
        <v>122</v>
      </c>
      <c r="H181" s="75">
        <v>2958</v>
      </c>
      <c r="I181" s="79">
        <v>1035</v>
      </c>
      <c r="J181" s="30"/>
      <c r="K181" s="98">
        <v>1</v>
      </c>
      <c r="L181" s="98">
        <v>0.3</v>
      </c>
      <c r="M181" s="30"/>
      <c r="N181" s="213" t="s">
        <v>424</v>
      </c>
      <c r="O181" s="233"/>
    </row>
    <row r="182" spans="1:15" ht="36" customHeight="1">
      <c r="A182" s="71">
        <v>74</v>
      </c>
      <c r="B182" s="71" t="s">
        <v>31</v>
      </c>
      <c r="C182" s="38" t="s">
        <v>425</v>
      </c>
      <c r="D182" s="156" t="s">
        <v>280</v>
      </c>
      <c r="E182" s="79">
        <v>2020</v>
      </c>
      <c r="F182" s="79" t="s">
        <v>167</v>
      </c>
      <c r="G182" s="25" t="s">
        <v>122</v>
      </c>
      <c r="H182" s="75">
        <v>200</v>
      </c>
      <c r="I182" s="79">
        <v>70</v>
      </c>
      <c r="J182" s="30"/>
      <c r="K182" s="98">
        <v>1</v>
      </c>
      <c r="L182" s="98">
        <v>0.4</v>
      </c>
      <c r="M182" s="30"/>
      <c r="N182" s="213" t="s">
        <v>426</v>
      </c>
      <c r="O182" s="233"/>
    </row>
    <row r="183" spans="1:15" ht="36" customHeight="1">
      <c r="A183" s="71">
        <v>75</v>
      </c>
      <c r="B183" s="71"/>
      <c r="C183" s="38"/>
      <c r="D183" s="152" t="s">
        <v>308</v>
      </c>
      <c r="E183" s="79">
        <v>2020</v>
      </c>
      <c r="F183" s="79" t="s">
        <v>167</v>
      </c>
      <c r="G183" s="25" t="s">
        <v>134</v>
      </c>
      <c r="H183" s="25"/>
      <c r="I183" s="79">
        <v>63</v>
      </c>
      <c r="J183" s="30"/>
      <c r="K183" s="98">
        <v>1</v>
      </c>
      <c r="L183" s="98">
        <v>0.3</v>
      </c>
      <c r="M183" s="30"/>
      <c r="N183" s="213" t="s">
        <v>427</v>
      </c>
      <c r="O183" s="233"/>
    </row>
    <row r="184" spans="1:15" ht="36" customHeight="1">
      <c r="A184" s="71">
        <v>76</v>
      </c>
      <c r="B184" s="71" t="s">
        <v>31</v>
      </c>
      <c r="C184" s="38" t="s">
        <v>428</v>
      </c>
      <c r="D184" s="156" t="s">
        <v>173</v>
      </c>
      <c r="E184" s="79">
        <v>2020</v>
      </c>
      <c r="F184" s="79" t="s">
        <v>167</v>
      </c>
      <c r="G184" s="25" t="s">
        <v>122</v>
      </c>
      <c r="H184" s="75">
        <v>2500</v>
      </c>
      <c r="I184" s="79">
        <v>800</v>
      </c>
      <c r="J184" s="30"/>
      <c r="K184" s="98">
        <v>1</v>
      </c>
      <c r="L184" s="98">
        <v>0.15</v>
      </c>
      <c r="M184" s="30"/>
      <c r="N184" s="213" t="s">
        <v>429</v>
      </c>
      <c r="O184" s="233"/>
    </row>
    <row r="185" spans="1:15" ht="24" customHeight="1">
      <c r="A185" s="71">
        <v>77</v>
      </c>
      <c r="B185" s="71"/>
      <c r="C185" s="38"/>
      <c r="D185" s="160" t="s">
        <v>286</v>
      </c>
      <c r="E185" s="79">
        <v>2020</v>
      </c>
      <c r="F185" s="79" t="s">
        <v>167</v>
      </c>
      <c r="G185" s="25" t="s">
        <v>134</v>
      </c>
      <c r="H185" s="25">
        <v>840</v>
      </c>
      <c r="I185" s="25">
        <v>240</v>
      </c>
      <c r="J185" s="30"/>
      <c r="K185" s="98">
        <v>1</v>
      </c>
      <c r="L185" s="98">
        <v>0.2</v>
      </c>
      <c r="M185" s="30"/>
      <c r="N185" s="213" t="s">
        <v>430</v>
      </c>
      <c r="O185" s="233"/>
    </row>
    <row r="186" spans="1:15" ht="36" customHeight="1">
      <c r="A186" s="71">
        <v>78</v>
      </c>
      <c r="B186" s="71"/>
      <c r="C186" s="38"/>
      <c r="D186" s="160" t="s">
        <v>308</v>
      </c>
      <c r="E186" s="79">
        <v>2020</v>
      </c>
      <c r="F186" s="79" t="s">
        <v>167</v>
      </c>
      <c r="G186" s="25" t="s">
        <v>134</v>
      </c>
      <c r="H186" s="25"/>
      <c r="I186" s="25">
        <v>10</v>
      </c>
      <c r="J186" s="30"/>
      <c r="K186" s="98">
        <v>1</v>
      </c>
      <c r="L186" s="98">
        <v>0.2</v>
      </c>
      <c r="M186" s="30"/>
      <c r="N186" s="213" t="s">
        <v>431</v>
      </c>
      <c r="O186" s="233"/>
    </row>
    <row r="187" spans="1:15" ht="24" customHeight="1">
      <c r="A187" s="71">
        <v>79</v>
      </c>
      <c r="B187" s="71" t="s">
        <v>31</v>
      </c>
      <c r="C187" s="38" t="s">
        <v>432</v>
      </c>
      <c r="D187" s="152" t="s">
        <v>308</v>
      </c>
      <c r="E187" s="79">
        <v>2020</v>
      </c>
      <c r="F187" s="79" t="s">
        <v>167</v>
      </c>
      <c r="G187" s="25" t="s">
        <v>134</v>
      </c>
      <c r="H187" s="25"/>
      <c r="I187" s="25">
        <v>115</v>
      </c>
      <c r="J187" s="30"/>
      <c r="K187" s="98">
        <v>1</v>
      </c>
      <c r="L187" s="98">
        <v>0.35</v>
      </c>
      <c r="M187" s="30"/>
      <c r="N187" s="213" t="s">
        <v>433</v>
      </c>
      <c r="O187" s="233"/>
    </row>
    <row r="188" spans="1:15" ht="36" customHeight="1">
      <c r="A188" s="71">
        <v>80</v>
      </c>
      <c r="B188" s="71"/>
      <c r="C188" s="38"/>
      <c r="D188" s="152" t="s">
        <v>197</v>
      </c>
      <c r="E188" s="79">
        <v>2020</v>
      </c>
      <c r="F188" s="79" t="s">
        <v>167</v>
      </c>
      <c r="G188" s="25" t="s">
        <v>134</v>
      </c>
      <c r="H188" s="25"/>
      <c r="I188" s="25">
        <v>56</v>
      </c>
      <c r="J188" s="30"/>
      <c r="K188" s="98">
        <v>1</v>
      </c>
      <c r="L188" s="98">
        <v>0.45</v>
      </c>
      <c r="M188" s="30"/>
      <c r="N188" s="213" t="s">
        <v>434</v>
      </c>
      <c r="O188" s="233"/>
    </row>
    <row r="189" spans="1:15" ht="27.75" customHeight="1">
      <c r="A189" s="71">
        <v>81</v>
      </c>
      <c r="B189" s="71" t="s">
        <v>31</v>
      </c>
      <c r="C189" s="38" t="s">
        <v>435</v>
      </c>
      <c r="D189" s="152" t="s">
        <v>308</v>
      </c>
      <c r="E189" s="79">
        <v>2020</v>
      </c>
      <c r="F189" s="79" t="s">
        <v>167</v>
      </c>
      <c r="G189" s="25" t="s">
        <v>134</v>
      </c>
      <c r="H189" s="25"/>
      <c r="I189" s="25">
        <v>70</v>
      </c>
      <c r="J189" s="30"/>
      <c r="K189" s="98">
        <v>1</v>
      </c>
      <c r="L189" s="98">
        <v>0.5</v>
      </c>
      <c r="M189" s="30"/>
      <c r="N189" s="213" t="s">
        <v>436</v>
      </c>
      <c r="O189" s="233"/>
    </row>
    <row r="190" spans="1:15" ht="27.75" customHeight="1">
      <c r="A190" s="71">
        <v>82</v>
      </c>
      <c r="B190" s="71"/>
      <c r="C190" s="38"/>
      <c r="D190" s="152" t="s">
        <v>197</v>
      </c>
      <c r="E190" s="79">
        <v>2020</v>
      </c>
      <c r="F190" s="79" t="s">
        <v>167</v>
      </c>
      <c r="G190" s="25" t="s">
        <v>134</v>
      </c>
      <c r="H190" s="25"/>
      <c r="I190" s="25">
        <v>6</v>
      </c>
      <c r="J190" s="30"/>
      <c r="K190" s="98">
        <v>1</v>
      </c>
      <c r="L190" s="98">
        <v>0.5</v>
      </c>
      <c r="M190" s="30"/>
      <c r="N190" s="213" t="s">
        <v>437</v>
      </c>
      <c r="O190" s="233"/>
    </row>
    <row r="191" spans="1:15" ht="27.75" customHeight="1">
      <c r="A191" s="71">
        <v>83</v>
      </c>
      <c r="B191" s="71" t="s">
        <v>31</v>
      </c>
      <c r="C191" s="38" t="s">
        <v>438</v>
      </c>
      <c r="D191" s="160" t="s">
        <v>286</v>
      </c>
      <c r="E191" s="79">
        <v>2020</v>
      </c>
      <c r="F191" s="79" t="s">
        <v>167</v>
      </c>
      <c r="G191" s="25" t="s">
        <v>134</v>
      </c>
      <c r="H191" s="25">
        <v>140</v>
      </c>
      <c r="I191" s="25">
        <v>40</v>
      </c>
      <c r="J191" s="30"/>
      <c r="K191" s="98">
        <v>1</v>
      </c>
      <c r="L191" s="98">
        <v>0.35</v>
      </c>
      <c r="M191" s="30"/>
      <c r="N191" s="213" t="s">
        <v>439</v>
      </c>
      <c r="O191" s="233"/>
    </row>
    <row r="192" spans="1:15" ht="24" customHeight="1">
      <c r="A192" s="71">
        <v>84</v>
      </c>
      <c r="B192" s="71"/>
      <c r="C192" s="38"/>
      <c r="D192" s="160" t="s">
        <v>440</v>
      </c>
      <c r="E192" s="79">
        <v>2020</v>
      </c>
      <c r="F192" s="79" t="s">
        <v>167</v>
      </c>
      <c r="G192" s="25" t="s">
        <v>134</v>
      </c>
      <c r="H192" s="25"/>
      <c r="I192" s="25">
        <v>15</v>
      </c>
      <c r="J192" s="30"/>
      <c r="K192" s="98">
        <v>1</v>
      </c>
      <c r="L192" s="98">
        <v>0.35</v>
      </c>
      <c r="M192" s="30"/>
      <c r="N192" s="213" t="s">
        <v>441</v>
      </c>
      <c r="O192" s="233"/>
    </row>
    <row r="193" spans="1:15" ht="48" customHeight="1">
      <c r="A193" s="71">
        <v>85</v>
      </c>
      <c r="B193" s="71" t="s">
        <v>31</v>
      </c>
      <c r="C193" s="38" t="s">
        <v>442</v>
      </c>
      <c r="D193" s="152" t="s">
        <v>308</v>
      </c>
      <c r="E193" s="79">
        <v>2020</v>
      </c>
      <c r="F193" s="79" t="s">
        <v>167</v>
      </c>
      <c r="G193" s="25" t="s">
        <v>134</v>
      </c>
      <c r="H193" s="25"/>
      <c r="I193" s="25">
        <v>200</v>
      </c>
      <c r="J193" s="30"/>
      <c r="K193" s="98">
        <v>1</v>
      </c>
      <c r="L193" s="98">
        <v>0.75</v>
      </c>
      <c r="M193" s="30"/>
      <c r="N193" s="213" t="s">
        <v>443</v>
      </c>
      <c r="O193" s="233"/>
    </row>
    <row r="194" spans="1:15" ht="36" customHeight="1">
      <c r="A194" s="71">
        <v>86</v>
      </c>
      <c r="B194" s="71"/>
      <c r="C194" s="38"/>
      <c r="D194" s="152" t="s">
        <v>197</v>
      </c>
      <c r="E194" s="79">
        <v>2020</v>
      </c>
      <c r="F194" s="79" t="s">
        <v>167</v>
      </c>
      <c r="G194" s="25" t="s">
        <v>134</v>
      </c>
      <c r="H194" s="25"/>
      <c r="I194" s="25">
        <v>218</v>
      </c>
      <c r="J194" s="30"/>
      <c r="K194" s="98">
        <v>1</v>
      </c>
      <c r="L194" s="98">
        <v>0.6</v>
      </c>
      <c r="M194" s="30"/>
      <c r="N194" s="213" t="s">
        <v>444</v>
      </c>
      <c r="O194" s="233"/>
    </row>
    <row r="195" spans="1:15" ht="36" customHeight="1">
      <c r="A195" s="71">
        <v>87</v>
      </c>
      <c r="B195" s="71" t="s">
        <v>31</v>
      </c>
      <c r="C195" s="31" t="s">
        <v>445</v>
      </c>
      <c r="D195" s="41" t="s">
        <v>286</v>
      </c>
      <c r="E195" s="79">
        <v>2020</v>
      </c>
      <c r="F195" s="79" t="s">
        <v>167</v>
      </c>
      <c r="G195" s="25" t="s">
        <v>134</v>
      </c>
      <c r="H195" s="25">
        <v>210</v>
      </c>
      <c r="I195" s="25">
        <v>60</v>
      </c>
      <c r="J195" s="235"/>
      <c r="K195" s="98">
        <v>1</v>
      </c>
      <c r="L195" s="98">
        <v>0.5</v>
      </c>
      <c r="M195" s="30"/>
      <c r="N195" s="213" t="s">
        <v>446</v>
      </c>
      <c r="O195" s="118"/>
    </row>
    <row r="196" spans="1:15" ht="19.5" customHeight="1">
      <c r="A196" s="71">
        <v>88</v>
      </c>
      <c r="B196" s="71" t="s">
        <v>34</v>
      </c>
      <c r="C196" s="38" t="s">
        <v>447</v>
      </c>
      <c r="D196" s="41" t="s">
        <v>226</v>
      </c>
      <c r="E196" s="79">
        <v>2020</v>
      </c>
      <c r="F196" s="79" t="s">
        <v>167</v>
      </c>
      <c r="G196" s="71" t="s">
        <v>122</v>
      </c>
      <c r="H196" s="77">
        <v>9345</v>
      </c>
      <c r="I196" s="87">
        <v>5005</v>
      </c>
      <c r="J196" s="195"/>
      <c r="K196" s="98">
        <v>1</v>
      </c>
      <c r="L196" s="98">
        <v>0.1</v>
      </c>
      <c r="M196" s="17"/>
      <c r="N196" s="210" t="s">
        <v>195</v>
      </c>
      <c r="O196" s="212"/>
    </row>
    <row r="197" spans="1:15" ht="19.5" customHeight="1">
      <c r="A197" s="71">
        <v>89</v>
      </c>
      <c r="B197" s="71"/>
      <c r="C197" s="38"/>
      <c r="D197" s="41" t="s">
        <v>127</v>
      </c>
      <c r="E197" s="79">
        <v>2020</v>
      </c>
      <c r="F197" s="79" t="s">
        <v>167</v>
      </c>
      <c r="G197" s="71" t="s">
        <v>122</v>
      </c>
      <c r="H197" s="77">
        <v>5759</v>
      </c>
      <c r="I197" s="87"/>
      <c r="J197" s="195"/>
      <c r="K197" s="98">
        <v>1</v>
      </c>
      <c r="L197" s="98">
        <v>0.1</v>
      </c>
      <c r="M197" s="17"/>
      <c r="N197" s="210" t="s">
        <v>195</v>
      </c>
      <c r="O197" s="212"/>
    </row>
    <row r="198" spans="1:15" ht="19.5" customHeight="1">
      <c r="A198" s="71">
        <v>90</v>
      </c>
      <c r="B198" s="71" t="s">
        <v>35</v>
      </c>
      <c r="C198" s="46" t="s">
        <v>448</v>
      </c>
      <c r="D198" s="46" t="s">
        <v>280</v>
      </c>
      <c r="E198" s="234">
        <v>2020</v>
      </c>
      <c r="F198" s="79" t="s">
        <v>167</v>
      </c>
      <c r="G198" s="71" t="s">
        <v>134</v>
      </c>
      <c r="H198" s="79">
        <v>500</v>
      </c>
      <c r="I198" s="79">
        <v>1120</v>
      </c>
      <c r="J198" s="236">
        <v>50</v>
      </c>
      <c r="K198" s="98">
        <v>1</v>
      </c>
      <c r="L198" s="98">
        <v>0.05</v>
      </c>
      <c r="M198" s="215"/>
      <c r="N198" s="210" t="s">
        <v>256</v>
      </c>
      <c r="O198" s="213"/>
    </row>
    <row r="199" spans="1:15" ht="19.5" customHeight="1">
      <c r="A199" s="71">
        <v>91</v>
      </c>
      <c r="B199" s="71"/>
      <c r="C199" s="46"/>
      <c r="D199" s="46" t="s">
        <v>127</v>
      </c>
      <c r="E199" s="234">
        <v>2020</v>
      </c>
      <c r="F199" s="79" t="s">
        <v>167</v>
      </c>
      <c r="G199" s="71" t="s">
        <v>134</v>
      </c>
      <c r="H199" s="79">
        <v>2000</v>
      </c>
      <c r="I199" s="79"/>
      <c r="J199" s="236">
        <v>100</v>
      </c>
      <c r="K199" s="98">
        <v>1</v>
      </c>
      <c r="L199" s="98">
        <v>0.05</v>
      </c>
      <c r="M199" s="215"/>
      <c r="N199" s="210" t="s">
        <v>256</v>
      </c>
      <c r="O199" s="213"/>
    </row>
    <row r="200" spans="1:15" ht="19.5" customHeight="1">
      <c r="A200" s="71">
        <v>92</v>
      </c>
      <c r="B200" s="71"/>
      <c r="C200" s="46"/>
      <c r="D200" s="46" t="s">
        <v>242</v>
      </c>
      <c r="E200" s="234">
        <v>2020</v>
      </c>
      <c r="F200" s="79" t="s">
        <v>167</v>
      </c>
      <c r="G200" s="71" t="s">
        <v>134</v>
      </c>
      <c r="H200" s="79">
        <v>700</v>
      </c>
      <c r="I200" s="79"/>
      <c r="J200" s="236">
        <v>70</v>
      </c>
      <c r="K200" s="98">
        <v>1</v>
      </c>
      <c r="L200" s="98">
        <v>0.05</v>
      </c>
      <c r="M200" s="215"/>
      <c r="N200" s="210" t="s">
        <v>256</v>
      </c>
      <c r="O200" s="213"/>
    </row>
    <row r="201" spans="1:15" ht="19.5" customHeight="1">
      <c r="A201" s="71">
        <v>93</v>
      </c>
      <c r="B201" s="71" t="s">
        <v>35</v>
      </c>
      <c r="C201" s="46" t="s">
        <v>449</v>
      </c>
      <c r="D201" s="46" t="s">
        <v>286</v>
      </c>
      <c r="E201" s="234">
        <v>2020</v>
      </c>
      <c r="F201" s="79" t="s">
        <v>167</v>
      </c>
      <c r="G201" s="71" t="s">
        <v>134</v>
      </c>
      <c r="H201" s="79">
        <v>1260</v>
      </c>
      <c r="I201" s="79">
        <v>441</v>
      </c>
      <c r="J201" s="236">
        <v>40</v>
      </c>
      <c r="K201" s="98">
        <v>1</v>
      </c>
      <c r="L201" s="98">
        <v>0.05</v>
      </c>
      <c r="M201" s="215"/>
      <c r="N201" s="210" t="s">
        <v>256</v>
      </c>
      <c r="O201" s="213"/>
    </row>
    <row r="202" spans="1:15" ht="19.5" customHeight="1">
      <c r="A202" s="71">
        <v>94</v>
      </c>
      <c r="B202" s="71" t="s">
        <v>35</v>
      </c>
      <c r="C202" s="46" t="s">
        <v>257</v>
      </c>
      <c r="D202" s="46" t="s">
        <v>286</v>
      </c>
      <c r="E202" s="234">
        <v>2020</v>
      </c>
      <c r="F202" s="79" t="s">
        <v>167</v>
      </c>
      <c r="G202" s="71" t="s">
        <v>134</v>
      </c>
      <c r="H202" s="79">
        <v>1050</v>
      </c>
      <c r="I202" s="79">
        <v>368</v>
      </c>
      <c r="J202" s="236">
        <v>40</v>
      </c>
      <c r="K202" s="98">
        <v>1</v>
      </c>
      <c r="L202" s="98">
        <v>0.05</v>
      </c>
      <c r="M202" s="215"/>
      <c r="N202" s="210" t="s">
        <v>256</v>
      </c>
      <c r="O202" s="213"/>
    </row>
  </sheetData>
  <sheetProtection/>
  <mergeCells count="97">
    <mergeCell ref="A1:B1"/>
    <mergeCell ref="A2:O2"/>
    <mergeCell ref="K3:M3"/>
    <mergeCell ref="A5:C5"/>
    <mergeCell ref="B6:C6"/>
    <mergeCell ref="B8:C8"/>
    <mergeCell ref="A10:C10"/>
    <mergeCell ref="B11:C11"/>
    <mergeCell ref="B13:C13"/>
    <mergeCell ref="A30:C30"/>
    <mergeCell ref="B31:C31"/>
    <mergeCell ref="B36:C36"/>
    <mergeCell ref="A82:C82"/>
    <mergeCell ref="B83:C83"/>
    <mergeCell ref="A3:A4"/>
    <mergeCell ref="B3:B4"/>
    <mergeCell ref="B17:B18"/>
    <mergeCell ref="B27:B28"/>
    <mergeCell ref="B46:B47"/>
    <mergeCell ref="B48:B49"/>
    <mergeCell ref="B62:B63"/>
    <mergeCell ref="B64:B65"/>
    <mergeCell ref="B71:B73"/>
    <mergeCell ref="B78:B79"/>
    <mergeCell ref="B84:B85"/>
    <mergeCell ref="B86:B87"/>
    <mergeCell ref="B88:B89"/>
    <mergeCell ref="B90:B93"/>
    <mergeCell ref="B95:B97"/>
    <mergeCell ref="B127:B128"/>
    <mergeCell ref="B132:B133"/>
    <mergeCell ref="B134:B136"/>
    <mergeCell ref="B137:B138"/>
    <mergeCell ref="B153:B154"/>
    <mergeCell ref="B155:B156"/>
    <mergeCell ref="B157:B159"/>
    <mergeCell ref="B174:B175"/>
    <mergeCell ref="B182:B183"/>
    <mergeCell ref="B184:B186"/>
    <mergeCell ref="B187:B188"/>
    <mergeCell ref="B189:B190"/>
    <mergeCell ref="B191:B192"/>
    <mergeCell ref="B193:B194"/>
    <mergeCell ref="B196:B197"/>
    <mergeCell ref="B198:B200"/>
    <mergeCell ref="C3:C4"/>
    <mergeCell ref="C17:C18"/>
    <mergeCell ref="C27:C28"/>
    <mergeCell ref="C46:C47"/>
    <mergeCell ref="C48:C49"/>
    <mergeCell ref="C62:C63"/>
    <mergeCell ref="C64:C65"/>
    <mergeCell ref="C71:C73"/>
    <mergeCell ref="C78:C79"/>
    <mergeCell ref="C84:C85"/>
    <mergeCell ref="C86:C87"/>
    <mergeCell ref="C88:C89"/>
    <mergeCell ref="C90:C93"/>
    <mergeCell ref="C95:C97"/>
    <mergeCell ref="C127:C128"/>
    <mergeCell ref="C132:C133"/>
    <mergeCell ref="C134:C136"/>
    <mergeCell ref="C137:C138"/>
    <mergeCell ref="C141:C143"/>
    <mergeCell ref="C153:C154"/>
    <mergeCell ref="C155:C156"/>
    <mergeCell ref="C157:C159"/>
    <mergeCell ref="C170:C171"/>
    <mergeCell ref="C174:C175"/>
    <mergeCell ref="C182:C183"/>
    <mergeCell ref="C184:C186"/>
    <mergeCell ref="C187:C188"/>
    <mergeCell ref="C189:C190"/>
    <mergeCell ref="C191:C192"/>
    <mergeCell ref="C193:C194"/>
    <mergeCell ref="C196:C197"/>
    <mergeCell ref="C198:C200"/>
    <mergeCell ref="D3:D4"/>
    <mergeCell ref="E3:E4"/>
    <mergeCell ref="F3:F4"/>
    <mergeCell ref="G3:G4"/>
    <mergeCell ref="H3:H4"/>
    <mergeCell ref="I3:I4"/>
    <mergeCell ref="I71:I73"/>
    <mergeCell ref="I95:I97"/>
    <mergeCell ref="I153:I154"/>
    <mergeCell ref="I157:I158"/>
    <mergeCell ref="I196:I197"/>
    <mergeCell ref="I198:I200"/>
    <mergeCell ref="J3:J4"/>
    <mergeCell ref="N3:N4"/>
    <mergeCell ref="N86:N87"/>
    <mergeCell ref="N88:N89"/>
    <mergeCell ref="O3:O4"/>
    <mergeCell ref="O95:O97"/>
    <mergeCell ref="O98:O103"/>
    <mergeCell ref="O144:O151"/>
  </mergeCells>
  <printOptions horizontalCentered="1"/>
  <pageMargins left="0.3145833333333333" right="0.3145833333333333" top="0.7868055555555555" bottom="0.6673611111111111" header="0.5111111111111111" footer="0.5111111111111111"/>
  <pageSetup horizontalDpi="600" verticalDpi="600" orientation="landscape" paperSize="9" scale="90"/>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O23"/>
  <sheetViews>
    <sheetView view="pageBreakPreview" zoomScaleSheetLayoutView="100" workbookViewId="0" topLeftCell="A1">
      <selection activeCell="F6" sqref="F6"/>
    </sheetView>
  </sheetViews>
  <sheetFormatPr defaultColWidth="9.00390625" defaultRowHeight="14.25" customHeight="1"/>
  <cols>
    <col min="1" max="1" width="5.00390625" style="1" customWidth="1"/>
    <col min="2" max="2" width="8.375" style="1" customWidth="1"/>
    <col min="3" max="4" width="5.875" style="1" customWidth="1"/>
    <col min="5" max="5" width="8.00390625" style="1" customWidth="1"/>
    <col min="6" max="7" width="7.125" style="1" customWidth="1"/>
    <col min="8" max="9" width="8.875" style="1" customWidth="1"/>
    <col min="10" max="10" width="9.75390625" style="1" customWidth="1"/>
    <col min="11" max="11" width="8.625" style="1" customWidth="1"/>
    <col min="12" max="15" width="8.75390625" style="1" customWidth="1"/>
    <col min="16" max="255" width="9.00390625" style="1" customWidth="1"/>
  </cols>
  <sheetData>
    <row r="1" spans="1:14" ht="17.25" customHeight="1">
      <c r="A1" s="321" t="s">
        <v>38</v>
      </c>
      <c r="B1" s="321"/>
      <c r="C1" s="322"/>
      <c r="D1" s="322"/>
      <c r="E1" s="322"/>
      <c r="F1" s="322"/>
      <c r="G1" s="322"/>
      <c r="H1" s="322"/>
      <c r="I1" s="322"/>
      <c r="J1" s="322"/>
      <c r="K1" s="322"/>
      <c r="L1" s="322"/>
      <c r="M1" s="322"/>
      <c r="N1" s="342"/>
    </row>
    <row r="2" spans="1:14" ht="9.75" customHeight="1">
      <c r="A2" s="321"/>
      <c r="B2" s="321"/>
      <c r="C2" s="322"/>
      <c r="D2" s="322"/>
      <c r="E2" s="322"/>
      <c r="F2" s="322"/>
      <c r="G2" s="322"/>
      <c r="H2" s="322"/>
      <c r="I2" s="322"/>
      <c r="J2" s="322"/>
      <c r="K2" s="322"/>
      <c r="L2" s="322"/>
      <c r="M2" s="322"/>
      <c r="N2" s="342"/>
    </row>
    <row r="3" spans="1:15" ht="21.75" customHeight="1">
      <c r="A3" s="323" t="s">
        <v>39</v>
      </c>
      <c r="B3" s="323"/>
      <c r="C3" s="323"/>
      <c r="D3" s="323"/>
      <c r="E3" s="323"/>
      <c r="F3" s="323"/>
      <c r="G3" s="323"/>
      <c r="H3" s="323"/>
      <c r="I3" s="323"/>
      <c r="J3" s="323"/>
      <c r="K3" s="323"/>
      <c r="L3" s="323"/>
      <c r="M3" s="323"/>
      <c r="N3" s="323"/>
      <c r="O3" s="323"/>
    </row>
    <row r="4" spans="1:15" ht="22.5" customHeight="1">
      <c r="A4" s="324" t="s">
        <v>2</v>
      </c>
      <c r="B4" s="324" t="s">
        <v>3</v>
      </c>
      <c r="C4" s="324" t="s">
        <v>4</v>
      </c>
      <c r="D4" s="325"/>
      <c r="E4" s="325"/>
      <c r="F4" s="334" t="s">
        <v>5</v>
      </c>
      <c r="G4" s="335"/>
      <c r="H4" s="335"/>
      <c r="I4" s="335"/>
      <c r="J4" s="324" t="s">
        <v>6</v>
      </c>
      <c r="K4" s="324"/>
      <c r="L4" s="324"/>
      <c r="M4" s="324"/>
      <c r="N4" s="324" t="s">
        <v>7</v>
      </c>
      <c r="O4" s="343" t="s">
        <v>8</v>
      </c>
    </row>
    <row r="5" spans="1:15" ht="47.25" customHeight="1">
      <c r="A5" s="324"/>
      <c r="B5" s="324"/>
      <c r="C5" s="324" t="s">
        <v>9</v>
      </c>
      <c r="D5" s="324" t="s">
        <v>10</v>
      </c>
      <c r="E5" s="324" t="s">
        <v>11</v>
      </c>
      <c r="F5" s="324" t="s">
        <v>12</v>
      </c>
      <c r="G5" s="324" t="s">
        <v>13</v>
      </c>
      <c r="H5" s="324" t="s">
        <v>15</v>
      </c>
      <c r="I5" s="324" t="s">
        <v>16</v>
      </c>
      <c r="J5" s="324" t="s">
        <v>17</v>
      </c>
      <c r="K5" s="324" t="s">
        <v>18</v>
      </c>
      <c r="L5" s="340" t="s">
        <v>19</v>
      </c>
      <c r="M5" s="340" t="s">
        <v>20</v>
      </c>
      <c r="N5" s="324"/>
      <c r="O5" s="343"/>
    </row>
    <row r="6" spans="1:15" ht="22.5" customHeight="1">
      <c r="A6" s="370" t="s">
        <v>21</v>
      </c>
      <c r="B6" s="327"/>
      <c r="C6" s="371">
        <f aca="true" t="shared" si="0" ref="C6:I6">SUM(C7:C21)</f>
        <v>501</v>
      </c>
      <c r="D6" s="371">
        <f t="shared" si="0"/>
        <v>753</v>
      </c>
      <c r="E6" s="371">
        <f t="shared" si="0"/>
        <v>289739</v>
      </c>
      <c r="F6" s="371">
        <f t="shared" si="0"/>
        <v>15</v>
      </c>
      <c r="G6" s="371">
        <f t="shared" si="0"/>
        <v>738</v>
      </c>
      <c r="H6" s="371">
        <f t="shared" si="0"/>
        <v>289739</v>
      </c>
      <c r="I6" s="371">
        <f t="shared" si="0"/>
        <v>267757</v>
      </c>
      <c r="J6" s="373">
        <f>(G6+F6)/D6</f>
        <v>1</v>
      </c>
      <c r="K6" s="374">
        <f aca="true" t="shared" si="1" ref="K6:K21">G6/D6</f>
        <v>0.9800796812749004</v>
      </c>
      <c r="L6" s="374">
        <f aca="true" t="shared" si="2" ref="L6:L21">H6/E6</f>
        <v>1</v>
      </c>
      <c r="M6" s="373">
        <f aca="true" t="shared" si="3" ref="M6:M21">I6/E6</f>
        <v>0.9241317185466921</v>
      </c>
      <c r="N6" s="375"/>
      <c r="O6" s="217"/>
    </row>
    <row r="7" spans="1:15" ht="20.25" customHeight="1">
      <c r="A7" s="329">
        <v>1</v>
      </c>
      <c r="B7" s="329" t="s">
        <v>22</v>
      </c>
      <c r="C7" s="329">
        <v>15</v>
      </c>
      <c r="D7" s="329">
        <v>24</v>
      </c>
      <c r="E7" s="329">
        <v>7700</v>
      </c>
      <c r="F7" s="329"/>
      <c r="G7" s="329">
        <v>24</v>
      </c>
      <c r="H7" s="329">
        <v>7700</v>
      </c>
      <c r="I7" s="329">
        <v>7700</v>
      </c>
      <c r="J7" s="340">
        <f aca="true" t="shared" si="4" ref="J7:J21">(F7+G7)/D7</f>
        <v>1</v>
      </c>
      <c r="K7" s="341">
        <f t="shared" si="1"/>
        <v>1</v>
      </c>
      <c r="L7" s="341">
        <f t="shared" si="2"/>
        <v>1</v>
      </c>
      <c r="M7" s="340">
        <f t="shared" si="3"/>
        <v>1</v>
      </c>
      <c r="N7" s="336">
        <f aca="true" t="shared" si="5" ref="N7:N21">RANK(L7,$L$7:$L$21)</f>
        <v>1</v>
      </c>
      <c r="O7" s="329">
        <f aca="true" t="shared" si="6" ref="O7:O21">RANK(M7,$M$7:$M$21)</f>
        <v>1</v>
      </c>
    </row>
    <row r="8" spans="1:15" ht="20.25" customHeight="1">
      <c r="A8" s="329">
        <v>2</v>
      </c>
      <c r="B8" s="329" t="s">
        <v>23</v>
      </c>
      <c r="C8" s="329">
        <v>23</v>
      </c>
      <c r="D8" s="329">
        <v>38</v>
      </c>
      <c r="E8" s="329">
        <v>370</v>
      </c>
      <c r="F8" s="329"/>
      <c r="G8" s="329">
        <v>38</v>
      </c>
      <c r="H8" s="329">
        <v>370</v>
      </c>
      <c r="I8" s="329">
        <v>370</v>
      </c>
      <c r="J8" s="340">
        <f t="shared" si="4"/>
        <v>1</v>
      </c>
      <c r="K8" s="341">
        <f t="shared" si="1"/>
        <v>1</v>
      </c>
      <c r="L8" s="341">
        <f t="shared" si="2"/>
        <v>1</v>
      </c>
      <c r="M8" s="340">
        <f t="shared" si="3"/>
        <v>1</v>
      </c>
      <c r="N8" s="336">
        <f t="shared" si="5"/>
        <v>1</v>
      </c>
      <c r="O8" s="329">
        <f t="shared" si="6"/>
        <v>1</v>
      </c>
    </row>
    <row r="9" spans="1:15" ht="20.25" customHeight="1">
      <c r="A9" s="329">
        <v>3</v>
      </c>
      <c r="B9" s="331" t="s">
        <v>24</v>
      </c>
      <c r="C9" s="331">
        <v>9</v>
      </c>
      <c r="D9" s="331">
        <v>12</v>
      </c>
      <c r="E9" s="331">
        <v>12370</v>
      </c>
      <c r="F9" s="331"/>
      <c r="G9" s="331">
        <v>12</v>
      </c>
      <c r="H9" s="331">
        <v>12370</v>
      </c>
      <c r="I9" s="331">
        <v>12370</v>
      </c>
      <c r="J9" s="340">
        <f t="shared" si="4"/>
        <v>1</v>
      </c>
      <c r="K9" s="341">
        <f t="shared" si="1"/>
        <v>1</v>
      </c>
      <c r="L9" s="341">
        <f t="shared" si="2"/>
        <v>1</v>
      </c>
      <c r="M9" s="340">
        <f t="shared" si="3"/>
        <v>1</v>
      </c>
      <c r="N9" s="336">
        <f t="shared" si="5"/>
        <v>1</v>
      </c>
      <c r="O9" s="329">
        <f t="shared" si="6"/>
        <v>1</v>
      </c>
    </row>
    <row r="10" spans="1:15" ht="20.25" customHeight="1">
      <c r="A10" s="329">
        <v>4</v>
      </c>
      <c r="B10" s="330" t="s">
        <v>26</v>
      </c>
      <c r="C10" s="331">
        <v>102</v>
      </c>
      <c r="D10" s="331">
        <v>167</v>
      </c>
      <c r="E10" s="331">
        <v>75063</v>
      </c>
      <c r="F10" s="331"/>
      <c r="G10" s="331">
        <v>167</v>
      </c>
      <c r="H10" s="331">
        <v>75063</v>
      </c>
      <c r="I10" s="331">
        <v>75063</v>
      </c>
      <c r="J10" s="340">
        <f t="shared" si="4"/>
        <v>1</v>
      </c>
      <c r="K10" s="341">
        <f t="shared" si="1"/>
        <v>1</v>
      </c>
      <c r="L10" s="341">
        <f t="shared" si="2"/>
        <v>1</v>
      </c>
      <c r="M10" s="340">
        <f t="shared" si="3"/>
        <v>1</v>
      </c>
      <c r="N10" s="336">
        <f t="shared" si="5"/>
        <v>1</v>
      </c>
      <c r="O10" s="329">
        <f t="shared" si="6"/>
        <v>1</v>
      </c>
    </row>
    <row r="11" spans="1:15" ht="20.25" customHeight="1">
      <c r="A11" s="329">
        <v>5</v>
      </c>
      <c r="B11" s="329" t="s">
        <v>33</v>
      </c>
      <c r="C11" s="329">
        <v>27</v>
      </c>
      <c r="D11" s="329">
        <v>29</v>
      </c>
      <c r="E11" s="329">
        <v>9585</v>
      </c>
      <c r="F11" s="329"/>
      <c r="G11" s="329">
        <v>29</v>
      </c>
      <c r="H11" s="329">
        <v>9585</v>
      </c>
      <c r="I11" s="329">
        <v>9585</v>
      </c>
      <c r="J11" s="340">
        <f t="shared" si="4"/>
        <v>1</v>
      </c>
      <c r="K11" s="341">
        <f t="shared" si="1"/>
        <v>1</v>
      </c>
      <c r="L11" s="341">
        <f t="shared" si="2"/>
        <v>1</v>
      </c>
      <c r="M11" s="340">
        <f t="shared" si="3"/>
        <v>1</v>
      </c>
      <c r="N11" s="336">
        <f t="shared" si="5"/>
        <v>1</v>
      </c>
      <c r="O11" s="329">
        <f t="shared" si="6"/>
        <v>1</v>
      </c>
    </row>
    <row r="12" spans="1:15" ht="20.25" customHeight="1">
      <c r="A12" s="329">
        <v>6</v>
      </c>
      <c r="B12" s="330" t="s">
        <v>27</v>
      </c>
      <c r="C12" s="331">
        <v>8</v>
      </c>
      <c r="D12" s="331">
        <v>9</v>
      </c>
      <c r="E12" s="331">
        <v>2000</v>
      </c>
      <c r="F12" s="331"/>
      <c r="G12" s="331">
        <v>9</v>
      </c>
      <c r="H12" s="331">
        <v>2000</v>
      </c>
      <c r="I12" s="331">
        <v>2000</v>
      </c>
      <c r="J12" s="340">
        <f t="shared" si="4"/>
        <v>1</v>
      </c>
      <c r="K12" s="341">
        <f t="shared" si="1"/>
        <v>1</v>
      </c>
      <c r="L12" s="341">
        <f t="shared" si="2"/>
        <v>1</v>
      </c>
      <c r="M12" s="340">
        <f t="shared" si="3"/>
        <v>1</v>
      </c>
      <c r="N12" s="336">
        <f t="shared" si="5"/>
        <v>1</v>
      </c>
      <c r="O12" s="329">
        <f t="shared" si="6"/>
        <v>1</v>
      </c>
    </row>
    <row r="13" spans="1:15" ht="20.25" customHeight="1">
      <c r="A13" s="329">
        <v>7</v>
      </c>
      <c r="B13" s="330" t="s">
        <v>37</v>
      </c>
      <c r="C13" s="331">
        <v>6</v>
      </c>
      <c r="D13" s="331">
        <v>7</v>
      </c>
      <c r="E13" s="331">
        <v>700</v>
      </c>
      <c r="F13" s="331"/>
      <c r="G13" s="331">
        <v>7</v>
      </c>
      <c r="H13" s="331">
        <v>700</v>
      </c>
      <c r="I13" s="331">
        <v>700</v>
      </c>
      <c r="J13" s="340">
        <f t="shared" si="4"/>
        <v>1</v>
      </c>
      <c r="K13" s="341">
        <f t="shared" si="1"/>
        <v>1</v>
      </c>
      <c r="L13" s="341">
        <f t="shared" si="2"/>
        <v>1</v>
      </c>
      <c r="M13" s="340">
        <f t="shared" si="3"/>
        <v>1</v>
      </c>
      <c r="N13" s="336">
        <f t="shared" si="5"/>
        <v>1</v>
      </c>
      <c r="O13" s="329">
        <f t="shared" si="6"/>
        <v>1</v>
      </c>
    </row>
    <row r="14" spans="1:15" ht="20.25" customHeight="1">
      <c r="A14" s="329">
        <v>8</v>
      </c>
      <c r="B14" s="330" t="s">
        <v>32</v>
      </c>
      <c r="C14" s="331">
        <v>1</v>
      </c>
      <c r="D14" s="331">
        <v>1</v>
      </c>
      <c r="E14" s="331">
        <v>6000</v>
      </c>
      <c r="F14" s="331"/>
      <c r="G14" s="331">
        <v>1</v>
      </c>
      <c r="H14" s="331">
        <v>6000</v>
      </c>
      <c r="I14" s="331">
        <v>6000</v>
      </c>
      <c r="J14" s="340">
        <f t="shared" si="4"/>
        <v>1</v>
      </c>
      <c r="K14" s="341">
        <f t="shared" si="1"/>
        <v>1</v>
      </c>
      <c r="L14" s="341">
        <f t="shared" si="2"/>
        <v>1</v>
      </c>
      <c r="M14" s="340">
        <f t="shared" si="3"/>
        <v>1</v>
      </c>
      <c r="N14" s="336">
        <f t="shared" si="5"/>
        <v>1</v>
      </c>
      <c r="O14" s="329">
        <f t="shared" si="6"/>
        <v>1</v>
      </c>
    </row>
    <row r="15" spans="1:15" ht="20.25" customHeight="1">
      <c r="A15" s="329">
        <v>9</v>
      </c>
      <c r="B15" s="329" t="s">
        <v>31</v>
      </c>
      <c r="C15" s="329">
        <v>89</v>
      </c>
      <c r="D15" s="329">
        <v>131</v>
      </c>
      <c r="E15" s="329">
        <v>88936</v>
      </c>
      <c r="F15" s="329"/>
      <c r="G15" s="329">
        <v>131</v>
      </c>
      <c r="H15" s="329">
        <v>88936</v>
      </c>
      <c r="I15" s="329">
        <v>88936</v>
      </c>
      <c r="J15" s="340">
        <f t="shared" si="4"/>
        <v>1</v>
      </c>
      <c r="K15" s="341">
        <f t="shared" si="1"/>
        <v>1</v>
      </c>
      <c r="L15" s="341">
        <f t="shared" si="2"/>
        <v>1</v>
      </c>
      <c r="M15" s="340">
        <f t="shared" si="3"/>
        <v>1</v>
      </c>
      <c r="N15" s="336">
        <f t="shared" si="5"/>
        <v>1</v>
      </c>
      <c r="O15" s="329">
        <f t="shared" si="6"/>
        <v>1</v>
      </c>
    </row>
    <row r="16" spans="1:15" ht="20.25" customHeight="1">
      <c r="A16" s="329">
        <v>10</v>
      </c>
      <c r="B16" s="329" t="s">
        <v>25</v>
      </c>
      <c r="C16" s="332">
        <v>23</v>
      </c>
      <c r="D16" s="332">
        <v>32</v>
      </c>
      <c r="E16" s="332">
        <v>10281</v>
      </c>
      <c r="F16" s="332"/>
      <c r="G16" s="332">
        <v>32</v>
      </c>
      <c r="H16" s="332">
        <v>10281</v>
      </c>
      <c r="I16" s="332">
        <v>10281</v>
      </c>
      <c r="J16" s="340">
        <f t="shared" si="4"/>
        <v>1</v>
      </c>
      <c r="K16" s="341">
        <f t="shared" si="1"/>
        <v>1</v>
      </c>
      <c r="L16" s="341">
        <f t="shared" si="2"/>
        <v>1</v>
      </c>
      <c r="M16" s="340">
        <f t="shared" si="3"/>
        <v>1</v>
      </c>
      <c r="N16" s="336">
        <f t="shared" si="5"/>
        <v>1</v>
      </c>
      <c r="O16" s="329">
        <f t="shared" si="6"/>
        <v>1</v>
      </c>
    </row>
    <row r="17" spans="1:15" ht="20.25" customHeight="1">
      <c r="A17" s="329">
        <v>11</v>
      </c>
      <c r="B17" s="329" t="s">
        <v>35</v>
      </c>
      <c r="C17" s="329">
        <v>91</v>
      </c>
      <c r="D17" s="329">
        <v>157</v>
      </c>
      <c r="E17" s="329">
        <v>14033</v>
      </c>
      <c r="F17" s="329">
        <v>5</v>
      </c>
      <c r="G17" s="329">
        <v>152</v>
      </c>
      <c r="H17" s="329">
        <v>14033</v>
      </c>
      <c r="I17" s="329">
        <v>12533</v>
      </c>
      <c r="J17" s="340">
        <f t="shared" si="4"/>
        <v>1</v>
      </c>
      <c r="K17" s="341">
        <f t="shared" si="1"/>
        <v>0.9681528662420382</v>
      </c>
      <c r="L17" s="341">
        <f t="shared" si="2"/>
        <v>1</v>
      </c>
      <c r="M17" s="340">
        <f t="shared" si="3"/>
        <v>0.8931090999786219</v>
      </c>
      <c r="N17" s="336">
        <f t="shared" si="5"/>
        <v>1</v>
      </c>
      <c r="O17" s="329">
        <f t="shared" si="6"/>
        <v>11</v>
      </c>
    </row>
    <row r="18" spans="1:15" ht="20.25" customHeight="1">
      <c r="A18" s="329">
        <v>12</v>
      </c>
      <c r="B18" s="329" t="s">
        <v>29</v>
      </c>
      <c r="C18" s="329">
        <v>30</v>
      </c>
      <c r="D18" s="329">
        <v>41</v>
      </c>
      <c r="E18" s="329">
        <v>22250</v>
      </c>
      <c r="F18" s="329">
        <v>4</v>
      </c>
      <c r="G18" s="329">
        <v>37</v>
      </c>
      <c r="H18" s="329">
        <v>22250</v>
      </c>
      <c r="I18" s="329">
        <v>17700</v>
      </c>
      <c r="J18" s="340">
        <f t="shared" si="4"/>
        <v>1</v>
      </c>
      <c r="K18" s="341">
        <f t="shared" si="1"/>
        <v>0.9024390243902439</v>
      </c>
      <c r="L18" s="341">
        <f t="shared" si="2"/>
        <v>1</v>
      </c>
      <c r="M18" s="340">
        <f t="shared" si="3"/>
        <v>0.7955056179775281</v>
      </c>
      <c r="N18" s="336">
        <f t="shared" si="5"/>
        <v>1</v>
      </c>
      <c r="O18" s="329">
        <f t="shared" si="6"/>
        <v>12</v>
      </c>
    </row>
    <row r="19" spans="1:15" ht="20.25" customHeight="1">
      <c r="A19" s="329">
        <v>13</v>
      </c>
      <c r="B19" s="331" t="s">
        <v>28</v>
      </c>
      <c r="C19" s="331">
        <v>16</v>
      </c>
      <c r="D19" s="331">
        <v>20</v>
      </c>
      <c r="E19" s="331">
        <v>21620</v>
      </c>
      <c r="F19" s="331">
        <v>2</v>
      </c>
      <c r="G19" s="331">
        <v>18</v>
      </c>
      <c r="H19" s="331">
        <v>21620</v>
      </c>
      <c r="I19" s="331">
        <v>15920</v>
      </c>
      <c r="J19" s="340">
        <f t="shared" si="4"/>
        <v>1</v>
      </c>
      <c r="K19" s="341">
        <f t="shared" si="1"/>
        <v>0.9</v>
      </c>
      <c r="L19" s="341">
        <f t="shared" si="2"/>
        <v>1</v>
      </c>
      <c r="M19" s="340">
        <f t="shared" si="3"/>
        <v>0.7363552266419982</v>
      </c>
      <c r="N19" s="336">
        <f t="shared" si="5"/>
        <v>1</v>
      </c>
      <c r="O19" s="329">
        <f t="shared" si="6"/>
        <v>13</v>
      </c>
    </row>
    <row r="20" spans="1:15" ht="20.25" customHeight="1">
      <c r="A20" s="329">
        <v>14</v>
      </c>
      <c r="B20" s="329" t="s">
        <v>34</v>
      </c>
      <c r="C20" s="329">
        <v>4</v>
      </c>
      <c r="D20" s="329">
        <v>4</v>
      </c>
      <c r="E20" s="329">
        <v>2651</v>
      </c>
      <c r="F20" s="329">
        <v>2</v>
      </c>
      <c r="G20" s="329">
        <v>2</v>
      </c>
      <c r="H20" s="329">
        <v>2651</v>
      </c>
      <c r="I20" s="329">
        <v>1479</v>
      </c>
      <c r="J20" s="340">
        <f t="shared" si="4"/>
        <v>1</v>
      </c>
      <c r="K20" s="341">
        <f t="shared" si="1"/>
        <v>0.5</v>
      </c>
      <c r="L20" s="341">
        <f t="shared" si="2"/>
        <v>1</v>
      </c>
      <c r="M20" s="340">
        <f t="shared" si="3"/>
        <v>0.5579026782346285</v>
      </c>
      <c r="N20" s="336">
        <f t="shared" si="5"/>
        <v>1</v>
      </c>
      <c r="O20" s="329">
        <f t="shared" si="6"/>
        <v>14</v>
      </c>
    </row>
    <row r="21" spans="1:15" ht="20.25" customHeight="1">
      <c r="A21" s="329">
        <v>15</v>
      </c>
      <c r="B21" s="330" t="s">
        <v>30</v>
      </c>
      <c r="C21" s="331">
        <v>57</v>
      </c>
      <c r="D21" s="331">
        <v>81</v>
      </c>
      <c r="E21" s="331">
        <v>16180</v>
      </c>
      <c r="F21" s="336">
        <v>2</v>
      </c>
      <c r="G21" s="336">
        <v>79</v>
      </c>
      <c r="H21" s="331">
        <v>16180</v>
      </c>
      <c r="I21" s="331">
        <v>7120</v>
      </c>
      <c r="J21" s="340">
        <f t="shared" si="4"/>
        <v>1</v>
      </c>
      <c r="K21" s="341">
        <f t="shared" si="1"/>
        <v>0.9753086419753086</v>
      </c>
      <c r="L21" s="341">
        <f t="shared" si="2"/>
        <v>1</v>
      </c>
      <c r="M21" s="340">
        <f t="shared" si="3"/>
        <v>0.4400494437577256</v>
      </c>
      <c r="N21" s="336">
        <f t="shared" si="5"/>
        <v>1</v>
      </c>
      <c r="O21" s="329">
        <f t="shared" si="6"/>
        <v>15</v>
      </c>
    </row>
    <row r="22" ht="7.5" customHeight="1"/>
    <row r="23" ht="23.25" customHeight="1">
      <c r="A23" s="376" t="s">
        <v>40</v>
      </c>
    </row>
  </sheetData>
  <sheetProtection/>
  <mergeCells count="10">
    <mergeCell ref="A1:B1"/>
    <mergeCell ref="A3:O3"/>
    <mergeCell ref="C4:E4"/>
    <mergeCell ref="F4:I4"/>
    <mergeCell ref="J4:M4"/>
    <mergeCell ref="A6:B6"/>
    <mergeCell ref="A4:A5"/>
    <mergeCell ref="B4:B5"/>
    <mergeCell ref="N4:N5"/>
    <mergeCell ref="O4:O5"/>
  </mergeCells>
  <printOptions horizontalCentered="1"/>
  <pageMargins left="0.19652777777777777" right="0.19652777777777777" top="0.5902777777777778" bottom="0.5902777777777778" header="0.3145833333333333" footer="0.3145833333333333"/>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P23"/>
  <sheetViews>
    <sheetView view="pageBreakPreview" zoomScaleSheetLayoutView="100" workbookViewId="0" topLeftCell="A1">
      <pane ySplit="6" topLeftCell="A7" activePane="bottomLeft" state="frozen"/>
      <selection pane="bottomLeft" activeCell="G10" sqref="G10"/>
    </sheetView>
  </sheetViews>
  <sheetFormatPr defaultColWidth="9.00390625" defaultRowHeight="14.25" customHeight="1"/>
  <cols>
    <col min="1" max="1" width="5.00390625" style="1" customWidth="1"/>
    <col min="2" max="2" width="8.875" style="1" customWidth="1"/>
    <col min="3" max="4" width="5.875" style="1" customWidth="1"/>
    <col min="5" max="5" width="8.00390625" style="1" customWidth="1"/>
    <col min="6" max="8" width="7.125" style="1" customWidth="1"/>
    <col min="9" max="10" width="8.875" style="1" customWidth="1"/>
    <col min="11" max="11" width="9.75390625" style="1" customWidth="1"/>
    <col min="12" max="12" width="8.625" style="1" customWidth="1"/>
    <col min="13" max="16" width="8.75390625" style="1" customWidth="1"/>
    <col min="17" max="17" width="5.125" style="1" customWidth="1"/>
    <col min="18" max="29" width="5.375" style="1" customWidth="1"/>
    <col min="30" max="255" width="9.00390625" style="1" customWidth="1"/>
  </cols>
  <sheetData>
    <row r="1" spans="1:15" ht="17.25" customHeight="1">
      <c r="A1" s="321" t="s">
        <v>41</v>
      </c>
      <c r="B1" s="321"/>
      <c r="C1" s="322"/>
      <c r="D1" s="322"/>
      <c r="E1" s="322"/>
      <c r="F1" s="322"/>
      <c r="G1" s="322"/>
      <c r="H1" s="322"/>
      <c r="I1" s="322"/>
      <c r="J1" s="322"/>
      <c r="K1" s="322"/>
      <c r="L1" s="322"/>
      <c r="M1" s="322"/>
      <c r="N1" s="322"/>
      <c r="O1" s="342"/>
    </row>
    <row r="2" spans="1:15" ht="10.5" customHeight="1">
      <c r="A2" s="321"/>
      <c r="B2" s="321"/>
      <c r="C2" s="322"/>
      <c r="D2" s="322"/>
      <c r="E2" s="322"/>
      <c r="F2" s="322"/>
      <c r="G2" s="322"/>
      <c r="H2" s="322"/>
      <c r="I2" s="322"/>
      <c r="J2" s="322"/>
      <c r="K2" s="322"/>
      <c r="L2" s="322"/>
      <c r="M2" s="322"/>
      <c r="N2" s="322"/>
      <c r="O2" s="342"/>
    </row>
    <row r="3" spans="1:16" ht="31.5" customHeight="1">
      <c r="A3" s="323" t="s">
        <v>42</v>
      </c>
      <c r="B3" s="323"/>
      <c r="C3" s="323"/>
      <c r="D3" s="323"/>
      <c r="E3" s="323"/>
      <c r="F3" s="323"/>
      <c r="G3" s="323"/>
      <c r="H3" s="323"/>
      <c r="I3" s="323"/>
      <c r="J3" s="323"/>
      <c r="K3" s="323"/>
      <c r="L3" s="323"/>
      <c r="M3" s="323"/>
      <c r="N3" s="323"/>
      <c r="O3" s="323"/>
      <c r="P3" s="323"/>
    </row>
    <row r="4" spans="1:16" ht="22.5" customHeight="1">
      <c r="A4" s="324" t="s">
        <v>2</v>
      </c>
      <c r="B4" s="324" t="s">
        <v>3</v>
      </c>
      <c r="C4" s="324" t="s">
        <v>4</v>
      </c>
      <c r="D4" s="325"/>
      <c r="E4" s="325"/>
      <c r="F4" s="334" t="s">
        <v>5</v>
      </c>
      <c r="G4" s="335"/>
      <c r="H4" s="335"/>
      <c r="I4" s="335"/>
      <c r="J4" s="335"/>
      <c r="K4" s="324" t="s">
        <v>6</v>
      </c>
      <c r="L4" s="324"/>
      <c r="M4" s="324"/>
      <c r="N4" s="324"/>
      <c r="O4" s="324" t="s">
        <v>7</v>
      </c>
      <c r="P4" s="343" t="s">
        <v>8</v>
      </c>
    </row>
    <row r="5" spans="1:16" ht="47.25" customHeight="1">
      <c r="A5" s="324"/>
      <c r="B5" s="324"/>
      <c r="C5" s="324" t="s">
        <v>9</v>
      </c>
      <c r="D5" s="324" t="s">
        <v>10</v>
      </c>
      <c r="E5" s="324" t="s">
        <v>11</v>
      </c>
      <c r="F5" s="324" t="s">
        <v>12</v>
      </c>
      <c r="G5" s="324" t="s">
        <v>13</v>
      </c>
      <c r="H5" s="324" t="s">
        <v>14</v>
      </c>
      <c r="I5" s="324" t="s">
        <v>15</v>
      </c>
      <c r="J5" s="324" t="s">
        <v>16</v>
      </c>
      <c r="K5" s="324" t="s">
        <v>17</v>
      </c>
      <c r="L5" s="324" t="s">
        <v>18</v>
      </c>
      <c r="M5" s="340" t="s">
        <v>19</v>
      </c>
      <c r="N5" s="340" t="s">
        <v>20</v>
      </c>
      <c r="O5" s="324"/>
      <c r="P5" s="343"/>
    </row>
    <row r="6" spans="1:16" ht="22.5" customHeight="1">
      <c r="A6" s="370" t="s">
        <v>21</v>
      </c>
      <c r="B6" s="327"/>
      <c r="C6" s="371">
        <f aca="true" t="shared" si="0" ref="C6:J6">SUM(C7:C23)</f>
        <v>159</v>
      </c>
      <c r="D6" s="371">
        <f t="shared" si="0"/>
        <v>186</v>
      </c>
      <c r="E6" s="371">
        <f t="shared" si="0"/>
        <v>203341</v>
      </c>
      <c r="F6" s="371">
        <f t="shared" si="0"/>
        <v>44</v>
      </c>
      <c r="G6" s="371">
        <f t="shared" si="0"/>
        <v>139</v>
      </c>
      <c r="H6" s="371">
        <f t="shared" si="0"/>
        <v>3</v>
      </c>
      <c r="I6" s="371">
        <f t="shared" si="0"/>
        <v>193261</v>
      </c>
      <c r="J6" s="371">
        <f t="shared" si="0"/>
        <v>88804</v>
      </c>
      <c r="K6" s="373">
        <f>(G6+F6)/D6</f>
        <v>0.9838709677419355</v>
      </c>
      <c r="L6" s="374">
        <f aca="true" t="shared" si="1" ref="L6:L22">G6/D6</f>
        <v>0.7473118279569892</v>
      </c>
      <c r="M6" s="374">
        <f aca="true" t="shared" si="2" ref="M6:M16">I6/E6</f>
        <v>0.9504280986126753</v>
      </c>
      <c r="N6" s="373">
        <f aca="true" t="shared" si="3" ref="N6:N21">J6/E6</f>
        <v>0.4367245169444431</v>
      </c>
      <c r="O6" s="375"/>
      <c r="P6" s="217"/>
    </row>
    <row r="7" spans="1:16" ht="19.5" customHeight="1">
      <c r="A7" s="329">
        <v>1</v>
      </c>
      <c r="B7" s="330" t="s">
        <v>27</v>
      </c>
      <c r="C7" s="331">
        <v>1</v>
      </c>
      <c r="D7" s="331">
        <v>2</v>
      </c>
      <c r="E7" s="331">
        <v>22390</v>
      </c>
      <c r="F7" s="372"/>
      <c r="G7" s="331">
        <v>2</v>
      </c>
      <c r="H7" s="324"/>
      <c r="I7" s="331">
        <v>22390</v>
      </c>
      <c r="J7" s="331">
        <v>22390</v>
      </c>
      <c r="K7" s="340">
        <f aca="true" t="shared" si="4" ref="K7:K23">(F7+G7)/D7</f>
        <v>1</v>
      </c>
      <c r="L7" s="341">
        <f t="shared" si="1"/>
        <v>1</v>
      </c>
      <c r="M7" s="341">
        <f t="shared" si="2"/>
        <v>1</v>
      </c>
      <c r="N7" s="340">
        <f t="shared" si="3"/>
        <v>1</v>
      </c>
      <c r="O7" s="336">
        <f aca="true" t="shared" si="5" ref="O7:O21">RANK(M7,$M$7:$M$21)</f>
        <v>1</v>
      </c>
      <c r="P7" s="329">
        <f aca="true" t="shared" si="6" ref="P7:P21">RANK(N7,$N$7:$N$21)</f>
        <v>1</v>
      </c>
    </row>
    <row r="8" spans="1:16" ht="19.5" customHeight="1">
      <c r="A8" s="329">
        <v>2</v>
      </c>
      <c r="B8" s="330" t="s">
        <v>32</v>
      </c>
      <c r="C8" s="331">
        <v>4</v>
      </c>
      <c r="D8" s="331">
        <v>4</v>
      </c>
      <c r="E8" s="331">
        <v>620</v>
      </c>
      <c r="F8" s="331"/>
      <c r="G8" s="331">
        <v>4</v>
      </c>
      <c r="H8" s="324"/>
      <c r="I8" s="331">
        <v>620</v>
      </c>
      <c r="J8" s="331">
        <v>620</v>
      </c>
      <c r="K8" s="340">
        <f t="shared" si="4"/>
        <v>1</v>
      </c>
      <c r="L8" s="341">
        <f t="shared" si="1"/>
        <v>1</v>
      </c>
      <c r="M8" s="341">
        <f t="shared" si="2"/>
        <v>1</v>
      </c>
      <c r="N8" s="340">
        <f t="shared" si="3"/>
        <v>1</v>
      </c>
      <c r="O8" s="336">
        <f t="shared" si="5"/>
        <v>1</v>
      </c>
      <c r="P8" s="329">
        <f t="shared" si="6"/>
        <v>1</v>
      </c>
    </row>
    <row r="9" spans="1:16" ht="19.5" customHeight="1">
      <c r="A9" s="329">
        <v>3</v>
      </c>
      <c r="B9" s="329" t="s">
        <v>33</v>
      </c>
      <c r="C9" s="329">
        <v>20</v>
      </c>
      <c r="D9" s="329">
        <v>24</v>
      </c>
      <c r="E9" s="329">
        <v>2220</v>
      </c>
      <c r="F9" s="329"/>
      <c r="G9" s="329">
        <v>24</v>
      </c>
      <c r="H9" s="324"/>
      <c r="I9" s="329">
        <v>2220</v>
      </c>
      <c r="J9" s="329">
        <v>2220</v>
      </c>
      <c r="K9" s="340">
        <f t="shared" si="4"/>
        <v>1</v>
      </c>
      <c r="L9" s="341">
        <f t="shared" si="1"/>
        <v>1</v>
      </c>
      <c r="M9" s="341">
        <f t="shared" si="2"/>
        <v>1</v>
      </c>
      <c r="N9" s="340">
        <f t="shared" si="3"/>
        <v>1</v>
      </c>
      <c r="O9" s="336">
        <f t="shared" si="5"/>
        <v>1</v>
      </c>
      <c r="P9" s="329">
        <f t="shared" si="6"/>
        <v>1</v>
      </c>
    </row>
    <row r="10" spans="1:16" ht="19.5" customHeight="1">
      <c r="A10" s="329">
        <v>4</v>
      </c>
      <c r="B10" s="331" t="s">
        <v>24</v>
      </c>
      <c r="C10" s="331">
        <v>4</v>
      </c>
      <c r="D10" s="331">
        <v>4</v>
      </c>
      <c r="E10" s="331">
        <v>8213</v>
      </c>
      <c r="F10" s="331"/>
      <c r="G10" s="331">
        <v>4</v>
      </c>
      <c r="H10" s="324"/>
      <c r="I10" s="331">
        <v>8213</v>
      </c>
      <c r="J10" s="331">
        <v>8213</v>
      </c>
      <c r="K10" s="340">
        <f t="shared" si="4"/>
        <v>1</v>
      </c>
      <c r="L10" s="341">
        <f t="shared" si="1"/>
        <v>1</v>
      </c>
      <c r="M10" s="341">
        <f t="shared" si="2"/>
        <v>1</v>
      </c>
      <c r="N10" s="340">
        <f t="shared" si="3"/>
        <v>1</v>
      </c>
      <c r="O10" s="336">
        <f t="shared" si="5"/>
        <v>1</v>
      </c>
      <c r="P10" s="329">
        <f t="shared" si="6"/>
        <v>1</v>
      </c>
    </row>
    <row r="11" spans="1:16" ht="19.5" customHeight="1">
      <c r="A11" s="329">
        <v>5</v>
      </c>
      <c r="B11" s="329" t="s">
        <v>31</v>
      </c>
      <c r="C11" s="329">
        <v>16</v>
      </c>
      <c r="D11" s="329">
        <v>21</v>
      </c>
      <c r="E11" s="329">
        <v>31780</v>
      </c>
      <c r="F11" s="337">
        <v>3</v>
      </c>
      <c r="G11" s="329">
        <v>18</v>
      </c>
      <c r="H11" s="324"/>
      <c r="I11" s="329">
        <v>31780</v>
      </c>
      <c r="J11" s="329">
        <v>24180</v>
      </c>
      <c r="K11" s="340">
        <f t="shared" si="4"/>
        <v>1</v>
      </c>
      <c r="L11" s="341">
        <f t="shared" si="1"/>
        <v>0.8571428571428571</v>
      </c>
      <c r="M11" s="341">
        <f t="shared" si="2"/>
        <v>1</v>
      </c>
      <c r="N11" s="340">
        <f t="shared" si="3"/>
        <v>0.7608558842039018</v>
      </c>
      <c r="O11" s="336">
        <f t="shared" si="5"/>
        <v>1</v>
      </c>
      <c r="P11" s="329">
        <f t="shared" si="6"/>
        <v>5</v>
      </c>
    </row>
    <row r="12" spans="1:16" ht="19.5" customHeight="1">
      <c r="A12" s="329">
        <v>6</v>
      </c>
      <c r="B12" s="329" t="s">
        <v>35</v>
      </c>
      <c r="C12" s="329">
        <v>10</v>
      </c>
      <c r="D12" s="329">
        <v>13</v>
      </c>
      <c r="E12" s="329">
        <v>19371</v>
      </c>
      <c r="F12" s="329">
        <v>4</v>
      </c>
      <c r="G12" s="329">
        <v>8</v>
      </c>
      <c r="H12" s="324">
        <f>D12-F12-G12</f>
        <v>1</v>
      </c>
      <c r="I12" s="329">
        <v>18371</v>
      </c>
      <c r="J12" s="329">
        <v>12841</v>
      </c>
      <c r="K12" s="340">
        <f t="shared" si="4"/>
        <v>0.9230769230769231</v>
      </c>
      <c r="L12" s="341">
        <f t="shared" si="1"/>
        <v>0.6153846153846154</v>
      </c>
      <c r="M12" s="341">
        <f t="shared" si="2"/>
        <v>0.9483764390067627</v>
      </c>
      <c r="N12" s="340">
        <f t="shared" si="3"/>
        <v>0.6628981467141604</v>
      </c>
      <c r="O12" s="336">
        <f t="shared" si="5"/>
        <v>14</v>
      </c>
      <c r="P12" s="329">
        <f t="shared" si="6"/>
        <v>6</v>
      </c>
    </row>
    <row r="13" spans="1:16" ht="19.5" customHeight="1">
      <c r="A13" s="329">
        <v>7</v>
      </c>
      <c r="B13" s="331" t="s">
        <v>28</v>
      </c>
      <c r="C13" s="331">
        <v>7</v>
      </c>
      <c r="D13" s="331">
        <v>14</v>
      </c>
      <c r="E13" s="331">
        <v>27806</v>
      </c>
      <c r="F13" s="331">
        <v>5</v>
      </c>
      <c r="G13" s="331">
        <v>8</v>
      </c>
      <c r="H13" s="324">
        <f>D13-F13-G13</f>
        <v>1</v>
      </c>
      <c r="I13" s="331">
        <v>27726</v>
      </c>
      <c r="J13" s="331">
        <v>15240</v>
      </c>
      <c r="K13" s="340">
        <f t="shared" si="4"/>
        <v>0.9285714285714286</v>
      </c>
      <c r="L13" s="341">
        <f t="shared" si="1"/>
        <v>0.5714285714285714</v>
      </c>
      <c r="M13" s="341">
        <f t="shared" si="2"/>
        <v>0.9971229231101201</v>
      </c>
      <c r="N13" s="340">
        <f t="shared" si="3"/>
        <v>0.5480831475221175</v>
      </c>
      <c r="O13" s="336">
        <f t="shared" si="5"/>
        <v>13</v>
      </c>
      <c r="P13" s="329">
        <f t="shared" si="6"/>
        <v>7</v>
      </c>
    </row>
    <row r="14" spans="1:16" ht="19.5" customHeight="1">
      <c r="A14" s="329">
        <v>8</v>
      </c>
      <c r="B14" s="329" t="s">
        <v>22</v>
      </c>
      <c r="C14" s="329">
        <v>4</v>
      </c>
      <c r="D14" s="329">
        <v>4</v>
      </c>
      <c r="E14" s="329">
        <v>8400</v>
      </c>
      <c r="F14" s="329">
        <v>3</v>
      </c>
      <c r="G14" s="329">
        <v>1</v>
      </c>
      <c r="H14" s="324"/>
      <c r="I14" s="329">
        <v>8400</v>
      </c>
      <c r="J14" s="329">
        <v>1000</v>
      </c>
      <c r="K14" s="340">
        <f t="shared" si="4"/>
        <v>1</v>
      </c>
      <c r="L14" s="341">
        <f t="shared" si="1"/>
        <v>0.25</v>
      </c>
      <c r="M14" s="341">
        <f t="shared" si="2"/>
        <v>1</v>
      </c>
      <c r="N14" s="340">
        <f t="shared" si="3"/>
        <v>0.11904761904761904</v>
      </c>
      <c r="O14" s="336">
        <f t="shared" si="5"/>
        <v>1</v>
      </c>
      <c r="P14" s="329">
        <f t="shared" si="6"/>
        <v>8</v>
      </c>
    </row>
    <row r="15" spans="1:16" ht="19.5" customHeight="1">
      <c r="A15" s="329">
        <v>9</v>
      </c>
      <c r="B15" s="329" t="s">
        <v>29</v>
      </c>
      <c r="C15" s="329">
        <v>42</v>
      </c>
      <c r="D15" s="329">
        <v>42</v>
      </c>
      <c r="E15" s="329">
        <v>27300</v>
      </c>
      <c r="F15" s="329">
        <v>4</v>
      </c>
      <c r="G15" s="329">
        <v>38</v>
      </c>
      <c r="H15" s="324"/>
      <c r="I15" s="329">
        <v>27300</v>
      </c>
      <c r="J15" s="329">
        <v>2100</v>
      </c>
      <c r="K15" s="340">
        <f t="shared" si="4"/>
        <v>1</v>
      </c>
      <c r="L15" s="341">
        <f t="shared" si="1"/>
        <v>0.9047619047619048</v>
      </c>
      <c r="M15" s="341">
        <f t="shared" si="2"/>
        <v>1</v>
      </c>
      <c r="N15" s="340">
        <f t="shared" si="3"/>
        <v>0.07692307692307693</v>
      </c>
      <c r="O15" s="336">
        <f t="shared" si="5"/>
        <v>1</v>
      </c>
      <c r="P15" s="329">
        <f t="shared" si="6"/>
        <v>9</v>
      </c>
    </row>
    <row r="16" spans="1:16" ht="19.5" customHeight="1">
      <c r="A16" s="329">
        <v>10</v>
      </c>
      <c r="B16" s="329" t="s">
        <v>43</v>
      </c>
      <c r="C16" s="333">
        <v>1</v>
      </c>
      <c r="D16" s="333">
        <v>1</v>
      </c>
      <c r="E16" s="333">
        <v>2040</v>
      </c>
      <c r="F16" s="333">
        <v>1</v>
      </c>
      <c r="G16" s="333">
        <v>0</v>
      </c>
      <c r="H16" s="324"/>
      <c r="I16" s="333">
        <v>2040</v>
      </c>
      <c r="J16" s="333"/>
      <c r="K16" s="340">
        <f t="shared" si="4"/>
        <v>1</v>
      </c>
      <c r="L16" s="341">
        <f t="shared" si="1"/>
        <v>0</v>
      </c>
      <c r="M16" s="341">
        <f t="shared" si="2"/>
        <v>1</v>
      </c>
      <c r="N16" s="340">
        <f t="shared" si="3"/>
        <v>0</v>
      </c>
      <c r="O16" s="336">
        <f t="shared" si="5"/>
        <v>1</v>
      </c>
      <c r="P16" s="329">
        <f t="shared" si="6"/>
        <v>10</v>
      </c>
    </row>
    <row r="17" spans="1:16" ht="19.5" customHeight="1">
      <c r="A17" s="329">
        <v>11</v>
      </c>
      <c r="B17" s="329" t="s">
        <v>34</v>
      </c>
      <c r="C17" s="329">
        <v>2</v>
      </c>
      <c r="D17" s="329">
        <v>4</v>
      </c>
      <c r="E17" s="329">
        <v>1300</v>
      </c>
      <c r="F17" s="329">
        <v>1</v>
      </c>
      <c r="G17" s="329">
        <v>3</v>
      </c>
      <c r="H17" s="324"/>
      <c r="I17" s="329">
        <v>1300</v>
      </c>
      <c r="J17" s="329"/>
      <c r="K17" s="340">
        <f t="shared" si="4"/>
        <v>1</v>
      </c>
      <c r="L17" s="341">
        <f t="shared" si="1"/>
        <v>0.75</v>
      </c>
      <c r="M17" s="341">
        <v>1</v>
      </c>
      <c r="N17" s="340">
        <f t="shared" si="3"/>
        <v>0</v>
      </c>
      <c r="O17" s="336">
        <f t="shared" si="5"/>
        <v>1</v>
      </c>
      <c r="P17" s="329">
        <f t="shared" si="6"/>
        <v>10</v>
      </c>
    </row>
    <row r="18" spans="1:16" ht="19.5" customHeight="1">
      <c r="A18" s="329">
        <v>12</v>
      </c>
      <c r="B18" s="329" t="s">
        <v>36</v>
      </c>
      <c r="C18" s="333">
        <v>5</v>
      </c>
      <c r="D18" s="333">
        <v>5</v>
      </c>
      <c r="E18" s="333">
        <v>2350</v>
      </c>
      <c r="F18" s="333">
        <v>5</v>
      </c>
      <c r="G18" s="333">
        <v>0</v>
      </c>
      <c r="H18" s="324"/>
      <c r="I18" s="333">
        <v>2350</v>
      </c>
      <c r="J18" s="333"/>
      <c r="K18" s="340">
        <f t="shared" si="4"/>
        <v>1</v>
      </c>
      <c r="L18" s="341">
        <f t="shared" si="1"/>
        <v>0</v>
      </c>
      <c r="M18" s="341">
        <f aca="true" t="shared" si="7" ref="M18:M21">I18/E18</f>
        <v>1</v>
      </c>
      <c r="N18" s="340">
        <f t="shared" si="3"/>
        <v>0</v>
      </c>
      <c r="O18" s="336">
        <f t="shared" si="5"/>
        <v>1</v>
      </c>
      <c r="P18" s="329">
        <f t="shared" si="6"/>
        <v>10</v>
      </c>
    </row>
    <row r="19" spans="1:16" ht="19.5" customHeight="1">
      <c r="A19" s="329">
        <v>13</v>
      </c>
      <c r="B19" s="329" t="s">
        <v>25</v>
      </c>
      <c r="C19" s="332">
        <v>5</v>
      </c>
      <c r="D19" s="332">
        <v>5</v>
      </c>
      <c r="E19" s="332">
        <v>8962</v>
      </c>
      <c r="F19" s="332">
        <v>4</v>
      </c>
      <c r="G19" s="332">
        <v>1</v>
      </c>
      <c r="H19" s="324"/>
      <c r="I19" s="332">
        <v>8962</v>
      </c>
      <c r="J19" s="332"/>
      <c r="K19" s="340">
        <f t="shared" si="4"/>
        <v>1</v>
      </c>
      <c r="L19" s="341">
        <f t="shared" si="1"/>
        <v>0.2</v>
      </c>
      <c r="M19" s="341">
        <f t="shared" si="7"/>
        <v>1</v>
      </c>
      <c r="N19" s="340">
        <f t="shared" si="3"/>
        <v>0</v>
      </c>
      <c r="O19" s="336">
        <f t="shared" si="5"/>
        <v>1</v>
      </c>
      <c r="P19" s="329">
        <f t="shared" si="6"/>
        <v>10</v>
      </c>
    </row>
    <row r="20" spans="1:16" ht="19.5" customHeight="1">
      <c r="A20" s="329">
        <v>14</v>
      </c>
      <c r="B20" s="330" t="s">
        <v>26</v>
      </c>
      <c r="C20" s="331">
        <v>4</v>
      </c>
      <c r="D20" s="331">
        <v>6</v>
      </c>
      <c r="E20" s="331">
        <v>24009</v>
      </c>
      <c r="F20" s="331">
        <v>6</v>
      </c>
      <c r="G20" s="331">
        <v>0</v>
      </c>
      <c r="H20" s="324"/>
      <c r="I20" s="331">
        <v>24009</v>
      </c>
      <c r="J20" s="331"/>
      <c r="K20" s="340">
        <f t="shared" si="4"/>
        <v>1</v>
      </c>
      <c r="L20" s="341">
        <f t="shared" si="1"/>
        <v>0</v>
      </c>
      <c r="M20" s="341">
        <f t="shared" si="7"/>
        <v>1</v>
      </c>
      <c r="N20" s="340">
        <f t="shared" si="3"/>
        <v>0</v>
      </c>
      <c r="O20" s="336">
        <f t="shared" si="5"/>
        <v>1</v>
      </c>
      <c r="P20" s="329">
        <f t="shared" si="6"/>
        <v>10</v>
      </c>
    </row>
    <row r="21" spans="1:16" ht="19.5" customHeight="1">
      <c r="A21" s="329">
        <v>15</v>
      </c>
      <c r="B21" s="330" t="s">
        <v>30</v>
      </c>
      <c r="C21" s="331">
        <v>14</v>
      </c>
      <c r="D21" s="331">
        <v>17</v>
      </c>
      <c r="E21" s="331">
        <v>16580</v>
      </c>
      <c r="F21" s="336">
        <v>8</v>
      </c>
      <c r="G21" s="336">
        <v>8</v>
      </c>
      <c r="H21" s="324">
        <f>D21-F21-G21</f>
        <v>1</v>
      </c>
      <c r="I21" s="331">
        <v>7580</v>
      </c>
      <c r="J21" s="331"/>
      <c r="K21" s="340">
        <f t="shared" si="4"/>
        <v>0.9411764705882353</v>
      </c>
      <c r="L21" s="341">
        <f t="shared" si="1"/>
        <v>0.47058823529411764</v>
      </c>
      <c r="M21" s="341">
        <f t="shared" si="7"/>
        <v>0.4571773220747889</v>
      </c>
      <c r="N21" s="340">
        <f t="shared" si="3"/>
        <v>0</v>
      </c>
      <c r="O21" s="336">
        <f t="shared" si="5"/>
        <v>15</v>
      </c>
      <c r="P21" s="329">
        <f t="shared" si="6"/>
        <v>10</v>
      </c>
    </row>
    <row r="22" spans="1:16" ht="19.5" customHeight="1">
      <c r="A22" s="329">
        <v>16</v>
      </c>
      <c r="B22" s="329" t="s">
        <v>23</v>
      </c>
      <c r="C22" s="329">
        <v>9</v>
      </c>
      <c r="D22" s="329">
        <v>9</v>
      </c>
      <c r="E22" s="329">
        <v>0</v>
      </c>
      <c r="F22" s="329"/>
      <c r="G22" s="329">
        <v>9</v>
      </c>
      <c r="H22" s="324"/>
      <c r="I22" s="329"/>
      <c r="J22" s="329"/>
      <c r="K22" s="340">
        <f t="shared" si="4"/>
        <v>1</v>
      </c>
      <c r="L22" s="341">
        <f t="shared" si="1"/>
        <v>1</v>
      </c>
      <c r="M22" s="341"/>
      <c r="N22" s="340"/>
      <c r="O22" s="336"/>
      <c r="P22" s="329"/>
    </row>
    <row r="23" spans="1:16" ht="19.5" customHeight="1">
      <c r="A23" s="329">
        <v>17</v>
      </c>
      <c r="B23" s="330" t="s">
        <v>37</v>
      </c>
      <c r="C23" s="331">
        <v>11</v>
      </c>
      <c r="D23" s="331">
        <v>11</v>
      </c>
      <c r="E23" s="331">
        <v>0</v>
      </c>
      <c r="F23" s="331"/>
      <c r="G23" s="331">
        <v>11</v>
      </c>
      <c r="H23" s="324"/>
      <c r="I23" s="331"/>
      <c r="J23" s="331"/>
      <c r="K23" s="340">
        <f t="shared" si="4"/>
        <v>1</v>
      </c>
      <c r="L23" s="341">
        <v>1</v>
      </c>
      <c r="M23" s="341"/>
      <c r="N23" s="340"/>
      <c r="O23" s="336"/>
      <c r="P23" s="329"/>
    </row>
  </sheetData>
  <sheetProtection/>
  <mergeCells count="10">
    <mergeCell ref="A1:B1"/>
    <mergeCell ref="A3:P3"/>
    <mergeCell ref="C4:E4"/>
    <mergeCell ref="F4:J4"/>
    <mergeCell ref="K4:N4"/>
    <mergeCell ref="A6:B6"/>
    <mergeCell ref="A4:A5"/>
    <mergeCell ref="B4:B5"/>
    <mergeCell ref="O4:O5"/>
    <mergeCell ref="P4:P5"/>
  </mergeCells>
  <printOptions horizontalCentered="1"/>
  <pageMargins left="0.19652777777777777" right="0.19652777777777777" top="0.5902777777777778" bottom="0.5902777777777778" header="0.3145833333333333" footer="0.3145833333333333"/>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O26"/>
  <sheetViews>
    <sheetView zoomScaleSheetLayoutView="100" workbookViewId="0" topLeftCell="A1">
      <selection activeCell="B5" sqref="B5:B6"/>
    </sheetView>
  </sheetViews>
  <sheetFormatPr defaultColWidth="8.75390625" defaultRowHeight="14.25" customHeight="1"/>
  <cols>
    <col min="1" max="1" width="7.25390625" style="55" customWidth="1"/>
    <col min="2" max="2" width="7.75390625" style="55" customWidth="1"/>
    <col min="3" max="3" width="7.875" style="55" customWidth="1"/>
    <col min="4" max="4" width="11.875" style="55" customWidth="1"/>
    <col min="5" max="5" width="9.50390625" style="55" customWidth="1"/>
    <col min="6" max="6" width="5.75390625" style="55" customWidth="1"/>
    <col min="7" max="7" width="10.625" style="55" customWidth="1"/>
    <col min="8" max="8" width="9.125" style="55" customWidth="1"/>
    <col min="9" max="9" width="5.625" style="55" customWidth="1"/>
    <col min="10" max="10" width="10.625" style="55" customWidth="1"/>
    <col min="11" max="11" width="9.25390625" style="55" customWidth="1"/>
    <col min="12" max="12" width="6.625" style="55" customWidth="1"/>
    <col min="13" max="13" width="10.625" style="55" customWidth="1"/>
    <col min="14" max="14" width="9.25390625" style="55" customWidth="1"/>
    <col min="15" max="15" width="7.125" style="55" customWidth="1"/>
    <col min="16" max="32" width="9.00390625" style="55" bestFit="1" customWidth="1"/>
    <col min="33" max="16384" width="8.75390625" style="55" customWidth="1"/>
  </cols>
  <sheetData>
    <row r="1" spans="1:2" ht="17.25" customHeight="1">
      <c r="A1" s="345" t="s">
        <v>44</v>
      </c>
      <c r="B1" s="345"/>
    </row>
    <row r="2" spans="1:15" ht="33.75" customHeight="1">
      <c r="A2" s="346" t="s">
        <v>45</v>
      </c>
      <c r="B2" s="346"/>
      <c r="C2" s="346"/>
      <c r="D2" s="346"/>
      <c r="E2" s="346"/>
      <c r="F2" s="346"/>
      <c r="G2" s="346"/>
      <c r="H2" s="346"/>
      <c r="I2" s="346"/>
      <c r="J2" s="346"/>
      <c r="K2" s="346"/>
      <c r="L2" s="346"/>
      <c r="M2" s="346"/>
      <c r="N2" s="346"/>
      <c r="O2" s="346"/>
    </row>
    <row r="3" spans="10:13" ht="15" customHeight="1">
      <c r="J3" s="55" t="s">
        <v>46</v>
      </c>
      <c r="M3" s="266" t="s">
        <v>47</v>
      </c>
    </row>
    <row r="4" ht="3.75" customHeight="1"/>
    <row r="5" spans="1:15" ht="18.75" customHeight="1">
      <c r="A5" s="347" t="s">
        <v>2</v>
      </c>
      <c r="B5" s="348" t="s">
        <v>3</v>
      </c>
      <c r="C5" s="349" t="s">
        <v>48</v>
      </c>
      <c r="D5" s="280" t="s">
        <v>49</v>
      </c>
      <c r="E5" s="281"/>
      <c r="F5" s="282"/>
      <c r="G5" s="280" t="s">
        <v>50</v>
      </c>
      <c r="H5" s="281"/>
      <c r="I5" s="282"/>
      <c r="J5" s="280" t="s">
        <v>51</v>
      </c>
      <c r="K5" s="281"/>
      <c r="L5" s="282"/>
      <c r="M5" s="280" t="s">
        <v>52</v>
      </c>
      <c r="N5" s="281"/>
      <c r="O5" s="282"/>
    </row>
    <row r="6" spans="1:15" ht="18.75" customHeight="1">
      <c r="A6" s="350"/>
      <c r="B6" s="351"/>
      <c r="C6" s="352"/>
      <c r="D6" s="284" t="s">
        <v>53</v>
      </c>
      <c r="E6" s="261" t="s">
        <v>54</v>
      </c>
      <c r="F6" s="285" t="s">
        <v>55</v>
      </c>
      <c r="G6" s="284" t="s">
        <v>53</v>
      </c>
      <c r="H6" s="261" t="s">
        <v>54</v>
      </c>
      <c r="I6" s="285" t="s">
        <v>55</v>
      </c>
      <c r="J6" s="284" t="s">
        <v>53</v>
      </c>
      <c r="K6" s="261" t="s">
        <v>54</v>
      </c>
      <c r="L6" s="285" t="s">
        <v>55</v>
      </c>
      <c r="M6" s="284" t="s">
        <v>53</v>
      </c>
      <c r="N6" s="261" t="s">
        <v>54</v>
      </c>
      <c r="O6" s="285" t="s">
        <v>55</v>
      </c>
    </row>
    <row r="7" spans="1:15" ht="16.5" customHeight="1">
      <c r="A7" s="353" t="s">
        <v>56</v>
      </c>
      <c r="B7" s="263"/>
      <c r="C7" s="286">
        <f aca="true" t="shared" si="0" ref="C7:G7">SUM(C8:C25)</f>
        <v>81852</v>
      </c>
      <c r="D7" s="354">
        <f t="shared" si="0"/>
        <v>80666</v>
      </c>
      <c r="E7" s="317">
        <f aca="true" t="shared" si="1" ref="E7:E25">ROUND(D7/C7,4)</f>
        <v>0.9855</v>
      </c>
      <c r="F7" s="288" t="s">
        <v>57</v>
      </c>
      <c r="G7" s="354">
        <f t="shared" si="0"/>
        <v>76085.09</v>
      </c>
      <c r="H7" s="317">
        <f aca="true" t="shared" si="2" ref="H7:H25">ROUND(G7/C7,4)</f>
        <v>0.9295</v>
      </c>
      <c r="I7" s="288" t="s">
        <v>57</v>
      </c>
      <c r="J7" s="354">
        <f>SUM(J8:J25)</f>
        <v>72714.83</v>
      </c>
      <c r="K7" s="317">
        <f aca="true" t="shared" si="3" ref="K7:K25">ROUND(J7/C7,4)</f>
        <v>0.8884</v>
      </c>
      <c r="L7" s="288" t="s">
        <v>57</v>
      </c>
      <c r="M7" s="354">
        <f>SUM(M8:M25)</f>
        <v>71819.899</v>
      </c>
      <c r="N7" s="317">
        <f aca="true" t="shared" si="4" ref="N7:N25">ROUND(M7/C7,4)</f>
        <v>0.8774</v>
      </c>
      <c r="O7" s="288" t="s">
        <v>57</v>
      </c>
    </row>
    <row r="8" spans="1:15" ht="15.75" customHeight="1">
      <c r="A8" s="355" t="s">
        <v>58</v>
      </c>
      <c r="B8" s="356" t="s">
        <v>24</v>
      </c>
      <c r="C8" s="357">
        <v>2020</v>
      </c>
      <c r="D8" s="358">
        <v>2020</v>
      </c>
      <c r="E8" s="264">
        <f t="shared" si="1"/>
        <v>1</v>
      </c>
      <c r="F8" s="367">
        <f aca="true" t="shared" si="5" ref="F8:F25">RANK(E8,$E$8:$E$27)</f>
        <v>1</v>
      </c>
      <c r="G8" s="358">
        <v>2020</v>
      </c>
      <c r="H8" s="264">
        <f t="shared" si="2"/>
        <v>1</v>
      </c>
      <c r="I8" s="367">
        <f aca="true" t="shared" si="6" ref="I8:I25">RANK(H8,$H$8:$H$27)</f>
        <v>1</v>
      </c>
      <c r="J8" s="358">
        <v>2020</v>
      </c>
      <c r="K8" s="264">
        <f t="shared" si="3"/>
        <v>1</v>
      </c>
      <c r="L8" s="367">
        <f aca="true" t="shared" si="7" ref="L8:L25">RANK(K8,$K$8:$K$27)</f>
        <v>1</v>
      </c>
      <c r="M8" s="358">
        <v>2020</v>
      </c>
      <c r="N8" s="264">
        <f t="shared" si="4"/>
        <v>1</v>
      </c>
      <c r="O8" s="367">
        <f aca="true" t="shared" si="8" ref="O8:O25">RANK(N8,$N$8:$N$27)</f>
        <v>1</v>
      </c>
    </row>
    <row r="9" spans="1:15" ht="15.75" customHeight="1">
      <c r="A9" s="355" t="s">
        <v>59</v>
      </c>
      <c r="B9" s="356" t="s">
        <v>27</v>
      </c>
      <c r="C9" s="357">
        <v>8125</v>
      </c>
      <c r="D9" s="358">
        <v>8125</v>
      </c>
      <c r="E9" s="264">
        <f t="shared" si="1"/>
        <v>1</v>
      </c>
      <c r="F9" s="367">
        <f t="shared" si="5"/>
        <v>1</v>
      </c>
      <c r="G9" s="358">
        <v>8125</v>
      </c>
      <c r="H9" s="264">
        <f t="shared" si="2"/>
        <v>1</v>
      </c>
      <c r="I9" s="367">
        <f t="shared" si="6"/>
        <v>1</v>
      </c>
      <c r="J9" s="358">
        <v>8125</v>
      </c>
      <c r="K9" s="264">
        <f t="shared" si="3"/>
        <v>1</v>
      </c>
      <c r="L9" s="367">
        <f t="shared" si="7"/>
        <v>1</v>
      </c>
      <c r="M9" s="358">
        <v>8125</v>
      </c>
      <c r="N9" s="264">
        <f t="shared" si="4"/>
        <v>1</v>
      </c>
      <c r="O9" s="367">
        <f t="shared" si="8"/>
        <v>1</v>
      </c>
    </row>
    <row r="10" spans="1:15" ht="15.75" customHeight="1">
      <c r="A10" s="355" t="s">
        <v>60</v>
      </c>
      <c r="B10" s="359" t="s">
        <v>28</v>
      </c>
      <c r="C10" s="360">
        <v>9849</v>
      </c>
      <c r="D10" s="358">
        <v>9849</v>
      </c>
      <c r="E10" s="264">
        <f t="shared" si="1"/>
        <v>1</v>
      </c>
      <c r="F10" s="367">
        <f t="shared" si="5"/>
        <v>1</v>
      </c>
      <c r="G10" s="358">
        <v>9849</v>
      </c>
      <c r="H10" s="264">
        <f t="shared" si="2"/>
        <v>1</v>
      </c>
      <c r="I10" s="367">
        <f t="shared" si="6"/>
        <v>1</v>
      </c>
      <c r="J10" s="358">
        <v>9849</v>
      </c>
      <c r="K10" s="264">
        <f t="shared" si="3"/>
        <v>1</v>
      </c>
      <c r="L10" s="367">
        <f t="shared" si="7"/>
        <v>1</v>
      </c>
      <c r="M10" s="358">
        <v>9849</v>
      </c>
      <c r="N10" s="264">
        <f t="shared" si="4"/>
        <v>1</v>
      </c>
      <c r="O10" s="367">
        <f t="shared" si="8"/>
        <v>1</v>
      </c>
    </row>
    <row r="11" spans="1:15" ht="15.75" customHeight="1">
      <c r="A11" s="355" t="s">
        <v>61</v>
      </c>
      <c r="B11" s="359" t="s">
        <v>43</v>
      </c>
      <c r="C11" s="360">
        <v>2006</v>
      </c>
      <c r="D11" s="358">
        <v>2006</v>
      </c>
      <c r="E11" s="264">
        <f t="shared" si="1"/>
        <v>1</v>
      </c>
      <c r="F11" s="367">
        <f t="shared" si="5"/>
        <v>1</v>
      </c>
      <c r="G11" s="358">
        <v>2006</v>
      </c>
      <c r="H11" s="264">
        <f t="shared" si="2"/>
        <v>1</v>
      </c>
      <c r="I11" s="367">
        <f t="shared" si="6"/>
        <v>1</v>
      </c>
      <c r="J11" s="358">
        <v>2006</v>
      </c>
      <c r="K11" s="264">
        <f t="shared" si="3"/>
        <v>1</v>
      </c>
      <c r="L11" s="367">
        <f t="shared" si="7"/>
        <v>1</v>
      </c>
      <c r="M11" s="358">
        <v>2006</v>
      </c>
      <c r="N11" s="264">
        <f t="shared" si="4"/>
        <v>1</v>
      </c>
      <c r="O11" s="367">
        <f t="shared" si="8"/>
        <v>1</v>
      </c>
    </row>
    <row r="12" spans="1:15" ht="15.75" customHeight="1">
      <c r="A12" s="355" t="s">
        <v>62</v>
      </c>
      <c r="B12" s="359" t="s">
        <v>29</v>
      </c>
      <c r="C12" s="360">
        <v>1540</v>
      </c>
      <c r="D12" s="358">
        <v>1540</v>
      </c>
      <c r="E12" s="264">
        <f t="shared" si="1"/>
        <v>1</v>
      </c>
      <c r="F12" s="367">
        <f t="shared" si="5"/>
        <v>1</v>
      </c>
      <c r="G12" s="358">
        <v>1540</v>
      </c>
      <c r="H12" s="264">
        <f t="shared" si="2"/>
        <v>1</v>
      </c>
      <c r="I12" s="367">
        <f t="shared" si="6"/>
        <v>1</v>
      </c>
      <c r="J12" s="358">
        <v>1540</v>
      </c>
      <c r="K12" s="264">
        <f t="shared" si="3"/>
        <v>1</v>
      </c>
      <c r="L12" s="367">
        <f t="shared" si="7"/>
        <v>1</v>
      </c>
      <c r="M12" s="358">
        <v>1540</v>
      </c>
      <c r="N12" s="264">
        <f t="shared" si="4"/>
        <v>1</v>
      </c>
      <c r="O12" s="367">
        <f t="shared" si="8"/>
        <v>1</v>
      </c>
    </row>
    <row r="13" spans="1:15" ht="15.75" customHeight="1">
      <c r="A13" s="355" t="s">
        <v>63</v>
      </c>
      <c r="B13" s="359" t="s">
        <v>30</v>
      </c>
      <c r="C13" s="360">
        <v>3159</v>
      </c>
      <c r="D13" s="358">
        <v>3159</v>
      </c>
      <c r="E13" s="264">
        <f t="shared" si="1"/>
        <v>1</v>
      </c>
      <c r="F13" s="367">
        <f t="shared" si="5"/>
        <v>1</v>
      </c>
      <c r="G13" s="358">
        <v>3159</v>
      </c>
      <c r="H13" s="264">
        <f t="shared" si="2"/>
        <v>1</v>
      </c>
      <c r="I13" s="367">
        <f t="shared" si="6"/>
        <v>1</v>
      </c>
      <c r="J13" s="358">
        <v>3159</v>
      </c>
      <c r="K13" s="264">
        <f t="shared" si="3"/>
        <v>1</v>
      </c>
      <c r="L13" s="367">
        <f t="shared" si="7"/>
        <v>1</v>
      </c>
      <c r="M13" s="358">
        <v>3159</v>
      </c>
      <c r="N13" s="264">
        <f t="shared" si="4"/>
        <v>1</v>
      </c>
      <c r="O13" s="367">
        <f t="shared" si="8"/>
        <v>1</v>
      </c>
    </row>
    <row r="14" spans="1:15" ht="15.75" customHeight="1">
      <c r="A14" s="355" t="s">
        <v>64</v>
      </c>
      <c r="B14" s="359" t="s">
        <v>34</v>
      </c>
      <c r="C14" s="360">
        <v>5820</v>
      </c>
      <c r="D14" s="358">
        <v>5820</v>
      </c>
      <c r="E14" s="264">
        <f t="shared" si="1"/>
        <v>1</v>
      </c>
      <c r="F14" s="367">
        <f t="shared" si="5"/>
        <v>1</v>
      </c>
      <c r="G14" s="358">
        <v>5820</v>
      </c>
      <c r="H14" s="264">
        <f t="shared" si="2"/>
        <v>1</v>
      </c>
      <c r="I14" s="367">
        <f t="shared" si="6"/>
        <v>1</v>
      </c>
      <c r="J14" s="358">
        <v>5820</v>
      </c>
      <c r="K14" s="264">
        <f t="shared" si="3"/>
        <v>1</v>
      </c>
      <c r="L14" s="367">
        <f t="shared" si="7"/>
        <v>1</v>
      </c>
      <c r="M14" s="358">
        <v>5820</v>
      </c>
      <c r="N14" s="264">
        <f t="shared" si="4"/>
        <v>1</v>
      </c>
      <c r="O14" s="367">
        <f t="shared" si="8"/>
        <v>1</v>
      </c>
    </row>
    <row r="15" spans="1:15" ht="15.75" customHeight="1">
      <c r="A15" s="355" t="s">
        <v>65</v>
      </c>
      <c r="B15" s="359" t="s">
        <v>31</v>
      </c>
      <c r="C15" s="360">
        <v>1286</v>
      </c>
      <c r="D15" s="358">
        <v>1286</v>
      </c>
      <c r="E15" s="264">
        <f t="shared" si="1"/>
        <v>1</v>
      </c>
      <c r="F15" s="367">
        <f t="shared" si="5"/>
        <v>1</v>
      </c>
      <c r="G15" s="358">
        <v>1286</v>
      </c>
      <c r="H15" s="264">
        <f t="shared" si="2"/>
        <v>1</v>
      </c>
      <c r="I15" s="367">
        <f t="shared" si="6"/>
        <v>1</v>
      </c>
      <c r="J15" s="358">
        <v>1286</v>
      </c>
      <c r="K15" s="264">
        <f t="shared" si="3"/>
        <v>1</v>
      </c>
      <c r="L15" s="367">
        <f t="shared" si="7"/>
        <v>1</v>
      </c>
      <c r="M15" s="358">
        <v>1286</v>
      </c>
      <c r="N15" s="264">
        <f t="shared" si="4"/>
        <v>1</v>
      </c>
      <c r="O15" s="367">
        <f t="shared" si="8"/>
        <v>1</v>
      </c>
    </row>
    <row r="16" spans="1:15" ht="15.75" customHeight="1">
      <c r="A16" s="355" t="s">
        <v>66</v>
      </c>
      <c r="B16" s="359" t="s">
        <v>67</v>
      </c>
      <c r="C16" s="360">
        <v>55</v>
      </c>
      <c r="D16" s="358">
        <v>55</v>
      </c>
      <c r="E16" s="264">
        <f t="shared" si="1"/>
        <v>1</v>
      </c>
      <c r="F16" s="367">
        <f t="shared" si="5"/>
        <v>1</v>
      </c>
      <c r="G16" s="358">
        <v>55</v>
      </c>
      <c r="H16" s="264">
        <f t="shared" si="2"/>
        <v>1</v>
      </c>
      <c r="I16" s="367">
        <f t="shared" si="6"/>
        <v>1</v>
      </c>
      <c r="J16" s="358">
        <v>55</v>
      </c>
      <c r="K16" s="264">
        <f t="shared" si="3"/>
        <v>1</v>
      </c>
      <c r="L16" s="367">
        <f t="shared" si="7"/>
        <v>1</v>
      </c>
      <c r="M16" s="358">
        <v>55</v>
      </c>
      <c r="N16" s="264">
        <f t="shared" si="4"/>
        <v>1</v>
      </c>
      <c r="O16" s="367">
        <f t="shared" si="8"/>
        <v>1</v>
      </c>
    </row>
    <row r="17" spans="1:15" ht="15.75" customHeight="1">
      <c r="A17" s="355" t="s">
        <v>68</v>
      </c>
      <c r="B17" s="356" t="s">
        <v>36</v>
      </c>
      <c r="C17" s="357">
        <v>6471</v>
      </c>
      <c r="D17" s="358">
        <v>6471</v>
      </c>
      <c r="E17" s="264">
        <f t="shared" si="1"/>
        <v>1</v>
      </c>
      <c r="F17" s="367">
        <f t="shared" si="5"/>
        <v>1</v>
      </c>
      <c r="G17" s="358">
        <v>6471</v>
      </c>
      <c r="H17" s="264">
        <f t="shared" si="2"/>
        <v>1</v>
      </c>
      <c r="I17" s="367">
        <f t="shared" si="6"/>
        <v>1</v>
      </c>
      <c r="J17" s="358">
        <v>6471</v>
      </c>
      <c r="K17" s="264">
        <f t="shared" si="3"/>
        <v>1</v>
      </c>
      <c r="L17" s="367">
        <f t="shared" si="7"/>
        <v>1</v>
      </c>
      <c r="M17" s="361">
        <v>6377.415</v>
      </c>
      <c r="N17" s="264">
        <f t="shared" si="4"/>
        <v>0.9855</v>
      </c>
      <c r="O17" s="367">
        <f t="shared" si="8"/>
        <v>10</v>
      </c>
    </row>
    <row r="18" spans="1:15" ht="15.75" customHeight="1">
      <c r="A18" s="355" t="s">
        <v>69</v>
      </c>
      <c r="B18" s="359" t="s">
        <v>32</v>
      </c>
      <c r="C18" s="360">
        <v>1872</v>
      </c>
      <c r="D18" s="358">
        <v>1872</v>
      </c>
      <c r="E18" s="264">
        <f t="shared" si="1"/>
        <v>1</v>
      </c>
      <c r="F18" s="367">
        <f t="shared" si="5"/>
        <v>1</v>
      </c>
      <c r="G18" s="358">
        <v>1872</v>
      </c>
      <c r="H18" s="264">
        <f t="shared" si="2"/>
        <v>1</v>
      </c>
      <c r="I18" s="367">
        <f t="shared" si="6"/>
        <v>1</v>
      </c>
      <c r="J18" s="361">
        <v>1702</v>
      </c>
      <c r="K18" s="264">
        <f t="shared" si="3"/>
        <v>0.9092</v>
      </c>
      <c r="L18" s="367">
        <f t="shared" si="7"/>
        <v>13</v>
      </c>
      <c r="M18" s="361">
        <v>1753</v>
      </c>
      <c r="N18" s="264">
        <f t="shared" si="4"/>
        <v>0.9364</v>
      </c>
      <c r="O18" s="367">
        <f t="shared" si="8"/>
        <v>11</v>
      </c>
    </row>
    <row r="19" spans="1:15" ht="15.75" customHeight="1">
      <c r="A19" s="355" t="s">
        <v>70</v>
      </c>
      <c r="B19" s="356" t="s">
        <v>33</v>
      </c>
      <c r="C19" s="357">
        <v>3925</v>
      </c>
      <c r="D19" s="358">
        <v>3925</v>
      </c>
      <c r="E19" s="264">
        <f t="shared" si="1"/>
        <v>1</v>
      </c>
      <c r="F19" s="367">
        <f t="shared" si="5"/>
        <v>1</v>
      </c>
      <c r="G19" s="358">
        <v>3925</v>
      </c>
      <c r="H19" s="264">
        <f t="shared" si="2"/>
        <v>1</v>
      </c>
      <c r="I19" s="367">
        <f t="shared" si="6"/>
        <v>1</v>
      </c>
      <c r="J19" s="358">
        <v>3925</v>
      </c>
      <c r="K19" s="264">
        <f t="shared" si="3"/>
        <v>1</v>
      </c>
      <c r="L19" s="367">
        <f t="shared" si="7"/>
        <v>1</v>
      </c>
      <c r="M19" s="361">
        <v>3646.2</v>
      </c>
      <c r="N19" s="264">
        <f t="shared" si="4"/>
        <v>0.929</v>
      </c>
      <c r="O19" s="367">
        <f t="shared" si="8"/>
        <v>12</v>
      </c>
    </row>
    <row r="20" spans="1:15" ht="15.75" customHeight="1">
      <c r="A20" s="355" t="s">
        <v>71</v>
      </c>
      <c r="B20" s="359" t="s">
        <v>23</v>
      </c>
      <c r="C20" s="360">
        <v>2507</v>
      </c>
      <c r="D20" s="358">
        <v>2507</v>
      </c>
      <c r="E20" s="264">
        <f t="shared" si="1"/>
        <v>1</v>
      </c>
      <c r="F20" s="367">
        <f t="shared" si="5"/>
        <v>1</v>
      </c>
      <c r="G20" s="361">
        <v>2507</v>
      </c>
      <c r="H20" s="264">
        <f t="shared" si="2"/>
        <v>1</v>
      </c>
      <c r="I20" s="367">
        <f t="shared" si="6"/>
        <v>1</v>
      </c>
      <c r="J20" s="361">
        <v>2382</v>
      </c>
      <c r="K20" s="264">
        <f t="shared" si="3"/>
        <v>0.9501</v>
      </c>
      <c r="L20" s="367">
        <f t="shared" si="7"/>
        <v>12</v>
      </c>
      <c r="M20" s="361">
        <v>2190.73</v>
      </c>
      <c r="N20" s="264">
        <f t="shared" si="4"/>
        <v>0.8738</v>
      </c>
      <c r="O20" s="367">
        <f t="shared" si="8"/>
        <v>13</v>
      </c>
    </row>
    <row r="21" spans="1:15" ht="15.75" customHeight="1">
      <c r="A21" s="355" t="s">
        <v>72</v>
      </c>
      <c r="B21" s="359" t="s">
        <v>37</v>
      </c>
      <c r="C21" s="360">
        <v>2844</v>
      </c>
      <c r="D21" s="361">
        <v>2470</v>
      </c>
      <c r="E21" s="264">
        <f t="shared" si="1"/>
        <v>0.8685</v>
      </c>
      <c r="F21" s="367">
        <f t="shared" si="5"/>
        <v>18</v>
      </c>
      <c r="G21" s="361">
        <v>2470</v>
      </c>
      <c r="H21" s="264">
        <f t="shared" si="2"/>
        <v>0.8685</v>
      </c>
      <c r="I21" s="367">
        <f t="shared" si="6"/>
        <v>16</v>
      </c>
      <c r="J21" s="361">
        <v>2470</v>
      </c>
      <c r="K21" s="264">
        <f t="shared" si="3"/>
        <v>0.8685</v>
      </c>
      <c r="L21" s="367">
        <f t="shared" si="7"/>
        <v>14</v>
      </c>
      <c r="M21" s="361">
        <v>2470</v>
      </c>
      <c r="N21" s="264">
        <f t="shared" si="4"/>
        <v>0.8685</v>
      </c>
      <c r="O21" s="367">
        <f t="shared" si="8"/>
        <v>14</v>
      </c>
    </row>
    <row r="22" spans="1:15" ht="15.75" customHeight="1">
      <c r="A22" s="355" t="s">
        <v>73</v>
      </c>
      <c r="B22" s="356" t="s">
        <v>25</v>
      </c>
      <c r="C22" s="357">
        <v>6735</v>
      </c>
      <c r="D22" s="358">
        <v>6735</v>
      </c>
      <c r="E22" s="264">
        <f t="shared" si="1"/>
        <v>1</v>
      </c>
      <c r="F22" s="367">
        <f t="shared" si="5"/>
        <v>1</v>
      </c>
      <c r="G22" s="361">
        <v>6060.98</v>
      </c>
      <c r="H22" s="264">
        <f t="shared" si="2"/>
        <v>0.8999</v>
      </c>
      <c r="I22" s="367">
        <f t="shared" si="6"/>
        <v>15</v>
      </c>
      <c r="J22" s="361">
        <v>5568.49</v>
      </c>
      <c r="K22" s="264">
        <f t="shared" si="3"/>
        <v>0.8268</v>
      </c>
      <c r="L22" s="367">
        <f t="shared" si="7"/>
        <v>15</v>
      </c>
      <c r="M22" s="361">
        <v>5567.07</v>
      </c>
      <c r="N22" s="264">
        <f t="shared" si="4"/>
        <v>0.8266</v>
      </c>
      <c r="O22" s="367">
        <f t="shared" si="8"/>
        <v>15</v>
      </c>
    </row>
    <row r="23" spans="1:15" ht="15.75" customHeight="1">
      <c r="A23" s="355" t="s">
        <v>74</v>
      </c>
      <c r="B23" s="359" t="s">
        <v>35</v>
      </c>
      <c r="C23" s="360">
        <v>8947</v>
      </c>
      <c r="D23" s="361">
        <v>8135</v>
      </c>
      <c r="E23" s="264">
        <f t="shared" si="1"/>
        <v>0.9092</v>
      </c>
      <c r="F23" s="367">
        <f t="shared" si="5"/>
        <v>17</v>
      </c>
      <c r="G23" s="361">
        <v>7171.49</v>
      </c>
      <c r="H23" s="264">
        <f t="shared" si="2"/>
        <v>0.8016</v>
      </c>
      <c r="I23" s="367">
        <f t="shared" si="6"/>
        <v>17</v>
      </c>
      <c r="J23" s="361">
        <v>6942.26</v>
      </c>
      <c r="K23" s="264">
        <f t="shared" si="3"/>
        <v>0.7759</v>
      </c>
      <c r="L23" s="367">
        <f t="shared" si="7"/>
        <v>16</v>
      </c>
      <c r="M23" s="361">
        <v>6942.26</v>
      </c>
      <c r="N23" s="264">
        <f t="shared" si="4"/>
        <v>0.7759</v>
      </c>
      <c r="O23" s="367">
        <f t="shared" si="8"/>
        <v>16</v>
      </c>
    </row>
    <row r="24" spans="1:15" ht="15.75" customHeight="1">
      <c r="A24" s="355" t="s">
        <v>75</v>
      </c>
      <c r="B24" s="359" t="s">
        <v>22</v>
      </c>
      <c r="C24" s="360">
        <v>3310</v>
      </c>
      <c r="D24" s="358">
        <v>3310</v>
      </c>
      <c r="E24" s="264">
        <f t="shared" si="1"/>
        <v>1</v>
      </c>
      <c r="F24" s="367">
        <f t="shared" si="5"/>
        <v>1</v>
      </c>
      <c r="G24" s="358">
        <v>3310</v>
      </c>
      <c r="H24" s="264">
        <f t="shared" si="2"/>
        <v>1</v>
      </c>
      <c r="I24" s="367">
        <f t="shared" si="6"/>
        <v>1</v>
      </c>
      <c r="J24" s="361">
        <v>2468.08</v>
      </c>
      <c r="K24" s="264">
        <f t="shared" si="3"/>
        <v>0.7456</v>
      </c>
      <c r="L24" s="367">
        <f t="shared" si="7"/>
        <v>17</v>
      </c>
      <c r="M24" s="361">
        <v>2087.224</v>
      </c>
      <c r="N24" s="264">
        <f t="shared" si="4"/>
        <v>0.6306</v>
      </c>
      <c r="O24" s="367">
        <f t="shared" si="8"/>
        <v>17</v>
      </c>
    </row>
    <row r="25" spans="1:15" ht="15.75" customHeight="1">
      <c r="A25" s="362" t="s">
        <v>75</v>
      </c>
      <c r="B25" s="363" t="s">
        <v>26</v>
      </c>
      <c r="C25" s="364">
        <v>11381</v>
      </c>
      <c r="D25" s="365">
        <v>11381</v>
      </c>
      <c r="E25" s="296">
        <f t="shared" si="1"/>
        <v>1</v>
      </c>
      <c r="F25" s="368">
        <f t="shared" si="5"/>
        <v>1</v>
      </c>
      <c r="G25" s="369">
        <v>8437.62</v>
      </c>
      <c r="H25" s="296">
        <f t="shared" si="2"/>
        <v>0.7414</v>
      </c>
      <c r="I25" s="368">
        <f t="shared" si="6"/>
        <v>18</v>
      </c>
      <c r="J25" s="369">
        <v>6926</v>
      </c>
      <c r="K25" s="296">
        <f t="shared" si="3"/>
        <v>0.6086</v>
      </c>
      <c r="L25" s="368">
        <f t="shared" si="7"/>
        <v>18</v>
      </c>
      <c r="M25" s="369">
        <v>6926</v>
      </c>
      <c r="N25" s="296">
        <f t="shared" si="4"/>
        <v>0.6086</v>
      </c>
      <c r="O25" s="368">
        <f t="shared" si="8"/>
        <v>18</v>
      </c>
    </row>
    <row r="26" spans="1:15" ht="94.5" customHeight="1">
      <c r="A26" s="366" t="s">
        <v>76</v>
      </c>
      <c r="B26" s="366"/>
      <c r="C26" s="366"/>
      <c r="D26" s="366"/>
      <c r="E26" s="366"/>
      <c r="F26" s="366"/>
      <c r="G26" s="366"/>
      <c r="H26" s="366"/>
      <c r="I26" s="366"/>
      <c r="J26" s="366"/>
      <c r="K26" s="366"/>
      <c r="L26" s="366"/>
      <c r="M26" s="366"/>
      <c r="N26" s="366"/>
      <c r="O26" s="366"/>
    </row>
  </sheetData>
  <sheetProtection/>
  <mergeCells count="11">
    <mergeCell ref="A1:B1"/>
    <mergeCell ref="A2:O2"/>
    <mergeCell ref="D5:F5"/>
    <mergeCell ref="G5:I5"/>
    <mergeCell ref="J5:L5"/>
    <mergeCell ref="M5:O5"/>
    <mergeCell ref="A7:B7"/>
    <mergeCell ref="A26:O26"/>
    <mergeCell ref="A5:A6"/>
    <mergeCell ref="B5:B6"/>
    <mergeCell ref="C5:C6"/>
  </mergeCells>
  <printOptions horizontalCentered="1"/>
  <pageMargins left="0.39375" right="0.39375" top="0.5902777777777778" bottom="0.47152777777777777" header="0.3138888888888889" footer="0.3138888888888889"/>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P21"/>
  <sheetViews>
    <sheetView view="pageBreakPreview" zoomScaleSheetLayoutView="100" workbookViewId="0" topLeftCell="A1">
      <pane ySplit="6" topLeftCell="A7" activePane="bottomLeft" state="frozen"/>
      <selection pane="bottomLeft" activeCell="K12" sqref="K12"/>
    </sheetView>
  </sheetViews>
  <sheetFormatPr defaultColWidth="9.00390625" defaultRowHeight="14.25" customHeight="1"/>
  <cols>
    <col min="1" max="1" width="5.00390625" style="0" customWidth="1"/>
    <col min="2" max="2" width="8.875" style="1" customWidth="1"/>
    <col min="3" max="4" width="5.875" style="0" customWidth="1"/>
    <col min="5" max="5" width="8.00390625" style="0" customWidth="1"/>
    <col min="6" max="8" width="7.125" style="0" customWidth="1"/>
    <col min="9" max="10" width="8.875" style="0" customWidth="1"/>
    <col min="11" max="11" width="9.75390625" style="0" customWidth="1"/>
    <col min="12" max="12" width="8.625" style="0" customWidth="1"/>
    <col min="13" max="16" width="8.75390625" style="0" customWidth="1"/>
    <col min="17" max="17" width="5.125" style="0" customWidth="1"/>
    <col min="18" max="30" width="5.375" style="0" customWidth="1"/>
  </cols>
  <sheetData>
    <row r="1" spans="1:15" ht="17.25" customHeight="1">
      <c r="A1" s="321" t="s">
        <v>77</v>
      </c>
      <c r="B1" s="321"/>
      <c r="C1" s="322"/>
      <c r="D1" s="322"/>
      <c r="E1" s="322"/>
      <c r="F1" s="322"/>
      <c r="G1" s="322"/>
      <c r="H1" s="322"/>
      <c r="I1" s="322"/>
      <c r="J1" s="322"/>
      <c r="K1" s="322"/>
      <c r="L1" s="322"/>
      <c r="M1" s="322"/>
      <c r="N1" s="322"/>
      <c r="O1" s="342"/>
    </row>
    <row r="2" spans="1:15" ht="10.5" customHeight="1">
      <c r="A2" s="321"/>
      <c r="B2" s="321"/>
      <c r="C2" s="322"/>
      <c r="D2" s="322"/>
      <c r="E2" s="322"/>
      <c r="F2" s="322"/>
      <c r="G2" s="322"/>
      <c r="H2" s="322"/>
      <c r="I2" s="322"/>
      <c r="J2" s="322"/>
      <c r="K2" s="322"/>
      <c r="L2" s="322"/>
      <c r="M2" s="322"/>
      <c r="N2" s="322"/>
      <c r="O2" s="342"/>
    </row>
    <row r="3" spans="1:16" ht="31.5" customHeight="1">
      <c r="A3" s="323" t="s">
        <v>78</v>
      </c>
      <c r="B3" s="323"/>
      <c r="C3" s="323"/>
      <c r="D3" s="323"/>
      <c r="E3" s="323"/>
      <c r="F3" s="323"/>
      <c r="G3" s="323"/>
      <c r="H3" s="323"/>
      <c r="I3" s="323"/>
      <c r="J3" s="323"/>
      <c r="K3" s="323"/>
      <c r="L3" s="323"/>
      <c r="M3" s="323"/>
      <c r="N3" s="323"/>
      <c r="O3" s="323"/>
      <c r="P3" s="323"/>
    </row>
    <row r="4" spans="1:16" ht="22.5" customHeight="1">
      <c r="A4" s="324" t="s">
        <v>2</v>
      </c>
      <c r="B4" s="324" t="s">
        <v>3</v>
      </c>
      <c r="C4" s="324" t="s">
        <v>4</v>
      </c>
      <c r="D4" s="325"/>
      <c r="E4" s="325"/>
      <c r="F4" s="334" t="s">
        <v>5</v>
      </c>
      <c r="G4" s="335"/>
      <c r="H4" s="335"/>
      <c r="I4" s="335"/>
      <c r="J4" s="335"/>
      <c r="K4" s="324" t="s">
        <v>6</v>
      </c>
      <c r="L4" s="324"/>
      <c r="M4" s="324"/>
      <c r="N4" s="324"/>
      <c r="O4" s="324" t="s">
        <v>7</v>
      </c>
      <c r="P4" s="343" t="s">
        <v>8</v>
      </c>
    </row>
    <row r="5" spans="1:16" ht="47.25" customHeight="1">
      <c r="A5" s="324"/>
      <c r="B5" s="324"/>
      <c r="C5" s="324" t="s">
        <v>9</v>
      </c>
      <c r="D5" s="324" t="s">
        <v>10</v>
      </c>
      <c r="E5" s="324" t="s">
        <v>11</v>
      </c>
      <c r="F5" s="324" t="s">
        <v>12</v>
      </c>
      <c r="G5" s="324" t="s">
        <v>13</v>
      </c>
      <c r="H5" s="324" t="s">
        <v>14</v>
      </c>
      <c r="I5" s="324" t="s">
        <v>15</v>
      </c>
      <c r="J5" s="324" t="s">
        <v>16</v>
      </c>
      <c r="K5" s="324" t="s">
        <v>17</v>
      </c>
      <c r="L5" s="324" t="s">
        <v>18</v>
      </c>
      <c r="M5" s="340" t="s">
        <v>19</v>
      </c>
      <c r="N5" s="340" t="s">
        <v>20</v>
      </c>
      <c r="O5" s="324"/>
      <c r="P5" s="343"/>
    </row>
    <row r="6" spans="1:16" ht="22.5" customHeight="1">
      <c r="A6" s="326" t="s">
        <v>21</v>
      </c>
      <c r="B6" s="327"/>
      <c r="C6" s="328">
        <f aca="true" t="shared" si="0" ref="C6:J6">SUM(C7:C21)</f>
        <v>129</v>
      </c>
      <c r="D6" s="328">
        <f t="shared" si="0"/>
        <v>186</v>
      </c>
      <c r="E6" s="328">
        <f t="shared" si="0"/>
        <v>139376</v>
      </c>
      <c r="F6" s="328">
        <f t="shared" si="0"/>
        <v>94</v>
      </c>
      <c r="G6" s="328">
        <f t="shared" si="0"/>
        <v>69</v>
      </c>
      <c r="H6" s="328">
        <f t="shared" si="0"/>
        <v>23</v>
      </c>
      <c r="I6" s="328">
        <f t="shared" si="0"/>
        <v>116883</v>
      </c>
      <c r="J6" s="328">
        <f t="shared" si="0"/>
        <v>8301</v>
      </c>
      <c r="K6" s="338">
        <f>(G6+F6)/D6</f>
        <v>0.8763440860215054</v>
      </c>
      <c r="L6" s="339">
        <f aca="true" t="shared" si="1" ref="L6:L21">G6/D6</f>
        <v>0.3709677419354839</v>
      </c>
      <c r="M6" s="339">
        <f aca="true" t="shared" si="2" ref="M6:M21">I6/E6</f>
        <v>0.8386164045459763</v>
      </c>
      <c r="N6" s="338">
        <f aca="true" t="shared" si="3" ref="N6:N21">J6/E6</f>
        <v>0.0595583170703708</v>
      </c>
      <c r="O6" s="344"/>
      <c r="P6" s="217"/>
    </row>
    <row r="7" spans="1:16" ht="19.5" customHeight="1">
      <c r="A7" s="329">
        <v>1</v>
      </c>
      <c r="B7" s="330" t="s">
        <v>32</v>
      </c>
      <c r="C7" s="331">
        <v>14</v>
      </c>
      <c r="D7" s="331">
        <v>20</v>
      </c>
      <c r="E7" s="331">
        <v>1530</v>
      </c>
      <c r="F7" s="331">
        <v>3</v>
      </c>
      <c r="G7" s="331">
        <v>17</v>
      </c>
      <c r="H7" s="324"/>
      <c r="I7" s="331">
        <v>1530</v>
      </c>
      <c r="J7" s="331">
        <v>1390</v>
      </c>
      <c r="K7" s="340">
        <f aca="true" t="shared" si="4" ref="K7:K21">(F7+G7)/D7</f>
        <v>1</v>
      </c>
      <c r="L7" s="341">
        <f t="shared" si="1"/>
        <v>0.85</v>
      </c>
      <c r="M7" s="341">
        <f t="shared" si="2"/>
        <v>1</v>
      </c>
      <c r="N7" s="340">
        <f t="shared" si="3"/>
        <v>0.9084967320261438</v>
      </c>
      <c r="O7" s="336">
        <f aca="true" t="shared" si="5" ref="O7:O21">RANK(M7,$M$7:$M$21)</f>
        <v>1</v>
      </c>
      <c r="P7" s="329">
        <f aca="true" t="shared" si="6" ref="P7:P21">RANK(N7,$N$7:$N$21)</f>
        <v>1</v>
      </c>
    </row>
    <row r="8" spans="1:16" ht="19.5" customHeight="1">
      <c r="A8" s="329">
        <v>2</v>
      </c>
      <c r="B8" s="330" t="s">
        <v>30</v>
      </c>
      <c r="C8" s="331">
        <v>20</v>
      </c>
      <c r="D8" s="331">
        <v>35</v>
      </c>
      <c r="E8" s="331">
        <v>390</v>
      </c>
      <c r="F8" s="336">
        <v>7</v>
      </c>
      <c r="G8" s="336">
        <v>28</v>
      </c>
      <c r="H8" s="324"/>
      <c r="I8" s="331">
        <v>390</v>
      </c>
      <c r="J8" s="331">
        <v>330</v>
      </c>
      <c r="K8" s="340">
        <f t="shared" si="4"/>
        <v>1</v>
      </c>
      <c r="L8" s="341">
        <f t="shared" si="1"/>
        <v>0.8</v>
      </c>
      <c r="M8" s="341">
        <f t="shared" si="2"/>
        <v>1</v>
      </c>
      <c r="N8" s="340">
        <f t="shared" si="3"/>
        <v>0.8461538461538461</v>
      </c>
      <c r="O8" s="336">
        <f t="shared" si="5"/>
        <v>1</v>
      </c>
      <c r="P8" s="329">
        <f t="shared" si="6"/>
        <v>2</v>
      </c>
    </row>
    <row r="9" spans="1:16" ht="19.5" customHeight="1">
      <c r="A9" s="329">
        <v>3</v>
      </c>
      <c r="B9" s="329" t="s">
        <v>34</v>
      </c>
      <c r="C9" s="329">
        <v>5</v>
      </c>
      <c r="D9" s="329">
        <v>11</v>
      </c>
      <c r="E9" s="329">
        <v>30617</v>
      </c>
      <c r="F9" s="329">
        <v>2</v>
      </c>
      <c r="G9" s="237">
        <v>9</v>
      </c>
      <c r="H9" s="324"/>
      <c r="I9" s="329">
        <v>30617</v>
      </c>
      <c r="J9" s="329"/>
      <c r="K9" s="340">
        <f t="shared" si="4"/>
        <v>1</v>
      </c>
      <c r="L9" s="341">
        <f t="shared" si="1"/>
        <v>0.8181818181818182</v>
      </c>
      <c r="M9" s="341">
        <f t="shared" si="2"/>
        <v>1</v>
      </c>
      <c r="N9" s="340">
        <f t="shared" si="3"/>
        <v>0</v>
      </c>
      <c r="O9" s="336">
        <f t="shared" si="5"/>
        <v>1</v>
      </c>
      <c r="P9" s="329">
        <f t="shared" si="6"/>
        <v>4</v>
      </c>
    </row>
    <row r="10" spans="1:16" ht="19.5" customHeight="1">
      <c r="A10" s="329">
        <v>4</v>
      </c>
      <c r="B10" s="329" t="s">
        <v>31</v>
      </c>
      <c r="C10" s="329">
        <v>16</v>
      </c>
      <c r="D10" s="329">
        <v>25</v>
      </c>
      <c r="E10" s="329">
        <v>11513</v>
      </c>
      <c r="F10" s="337">
        <v>20</v>
      </c>
      <c r="G10" s="329">
        <v>5</v>
      </c>
      <c r="H10" s="324"/>
      <c r="I10" s="329">
        <v>11513</v>
      </c>
      <c r="J10" s="329"/>
      <c r="K10" s="340">
        <f t="shared" si="4"/>
        <v>1</v>
      </c>
      <c r="L10" s="341">
        <f t="shared" si="1"/>
        <v>0.2</v>
      </c>
      <c r="M10" s="341">
        <f t="shared" si="2"/>
        <v>1</v>
      </c>
      <c r="N10" s="340">
        <f t="shared" si="3"/>
        <v>0</v>
      </c>
      <c r="O10" s="336">
        <f t="shared" si="5"/>
        <v>1</v>
      </c>
      <c r="P10" s="329">
        <f t="shared" si="6"/>
        <v>4</v>
      </c>
    </row>
    <row r="11" spans="1:16" ht="19.5" customHeight="1">
      <c r="A11" s="329">
        <v>5</v>
      </c>
      <c r="B11" s="329" t="s">
        <v>22</v>
      </c>
      <c r="C11" s="329">
        <v>1</v>
      </c>
      <c r="D11" s="329">
        <v>2</v>
      </c>
      <c r="E11" s="329">
        <v>1000</v>
      </c>
      <c r="F11" s="329">
        <v>1</v>
      </c>
      <c r="G11" s="329">
        <v>1</v>
      </c>
      <c r="H11" s="324"/>
      <c r="I11" s="329">
        <v>1000</v>
      </c>
      <c r="J11" s="329"/>
      <c r="K11" s="340">
        <f t="shared" si="4"/>
        <v>1</v>
      </c>
      <c r="L11" s="341">
        <f t="shared" si="1"/>
        <v>0.5</v>
      </c>
      <c r="M11" s="341">
        <f t="shared" si="2"/>
        <v>1</v>
      </c>
      <c r="N11" s="340">
        <f t="shared" si="3"/>
        <v>0</v>
      </c>
      <c r="O11" s="336">
        <f t="shared" si="5"/>
        <v>1</v>
      </c>
      <c r="P11" s="329">
        <f t="shared" si="6"/>
        <v>4</v>
      </c>
    </row>
    <row r="12" spans="1:16" ht="19.5" customHeight="1">
      <c r="A12" s="329">
        <v>6</v>
      </c>
      <c r="B12" s="329" t="s">
        <v>25</v>
      </c>
      <c r="C12" s="332">
        <v>2</v>
      </c>
      <c r="D12" s="332">
        <v>2</v>
      </c>
      <c r="E12" s="332">
        <v>8375</v>
      </c>
      <c r="F12" s="332">
        <v>2</v>
      </c>
      <c r="G12" s="332"/>
      <c r="H12" s="324"/>
      <c r="I12" s="332">
        <v>8375</v>
      </c>
      <c r="J12" s="332"/>
      <c r="K12" s="340">
        <f t="shared" si="4"/>
        <v>1</v>
      </c>
      <c r="L12" s="341">
        <f t="shared" si="1"/>
        <v>0</v>
      </c>
      <c r="M12" s="341">
        <f t="shared" si="2"/>
        <v>1</v>
      </c>
      <c r="N12" s="340">
        <f t="shared" si="3"/>
        <v>0</v>
      </c>
      <c r="O12" s="336">
        <f t="shared" si="5"/>
        <v>1</v>
      </c>
      <c r="P12" s="329">
        <f t="shared" si="6"/>
        <v>4</v>
      </c>
    </row>
    <row r="13" spans="1:16" s="1" customFormat="1" ht="19.5" customHeight="1">
      <c r="A13" s="329">
        <v>7</v>
      </c>
      <c r="B13" s="329" t="s">
        <v>43</v>
      </c>
      <c r="C13" s="333">
        <v>2</v>
      </c>
      <c r="D13" s="333">
        <v>3</v>
      </c>
      <c r="E13" s="333">
        <v>1874</v>
      </c>
      <c r="F13" s="333">
        <v>3</v>
      </c>
      <c r="G13" s="333"/>
      <c r="H13" s="324"/>
      <c r="I13" s="333">
        <v>1874</v>
      </c>
      <c r="J13" s="333"/>
      <c r="K13" s="340">
        <f t="shared" si="4"/>
        <v>1</v>
      </c>
      <c r="L13" s="341">
        <f t="shared" si="1"/>
        <v>0</v>
      </c>
      <c r="M13" s="341">
        <f t="shared" si="2"/>
        <v>1</v>
      </c>
      <c r="N13" s="340">
        <f t="shared" si="3"/>
        <v>0</v>
      </c>
      <c r="O13" s="336">
        <f t="shared" si="5"/>
        <v>1</v>
      </c>
      <c r="P13" s="329">
        <f t="shared" si="6"/>
        <v>4</v>
      </c>
    </row>
    <row r="14" spans="1:16" ht="19.5" customHeight="1">
      <c r="A14" s="329">
        <v>8</v>
      </c>
      <c r="B14" s="329" t="s">
        <v>33</v>
      </c>
      <c r="C14" s="329">
        <v>4</v>
      </c>
      <c r="D14" s="329">
        <v>7</v>
      </c>
      <c r="E14" s="329">
        <v>12411</v>
      </c>
      <c r="F14" s="329">
        <v>7</v>
      </c>
      <c r="G14" s="329"/>
      <c r="H14" s="324"/>
      <c r="I14" s="329">
        <v>12411</v>
      </c>
      <c r="J14" s="329"/>
      <c r="K14" s="340">
        <f t="shared" si="4"/>
        <v>1</v>
      </c>
      <c r="L14" s="341">
        <f t="shared" si="1"/>
        <v>0</v>
      </c>
      <c r="M14" s="341">
        <f t="shared" si="2"/>
        <v>1</v>
      </c>
      <c r="N14" s="340">
        <f t="shared" si="3"/>
        <v>0</v>
      </c>
      <c r="O14" s="336">
        <f t="shared" si="5"/>
        <v>1</v>
      </c>
      <c r="P14" s="329">
        <f t="shared" si="6"/>
        <v>4</v>
      </c>
    </row>
    <row r="15" spans="1:16" ht="19.5" customHeight="1">
      <c r="A15" s="329">
        <v>9</v>
      </c>
      <c r="B15" s="330" t="s">
        <v>26</v>
      </c>
      <c r="C15" s="331">
        <v>3</v>
      </c>
      <c r="D15" s="331">
        <v>7</v>
      </c>
      <c r="E15" s="331">
        <v>2255</v>
      </c>
      <c r="F15" s="331">
        <v>7</v>
      </c>
      <c r="G15" s="331"/>
      <c r="H15" s="324"/>
      <c r="I15" s="331">
        <v>2255</v>
      </c>
      <c r="J15" s="331"/>
      <c r="K15" s="340">
        <f t="shared" si="4"/>
        <v>1</v>
      </c>
      <c r="L15" s="341">
        <f t="shared" si="1"/>
        <v>0</v>
      </c>
      <c r="M15" s="341">
        <f t="shared" si="2"/>
        <v>1</v>
      </c>
      <c r="N15" s="340">
        <f t="shared" si="3"/>
        <v>0</v>
      </c>
      <c r="O15" s="336">
        <f t="shared" si="5"/>
        <v>1</v>
      </c>
      <c r="P15" s="329">
        <f t="shared" si="6"/>
        <v>4</v>
      </c>
    </row>
    <row r="16" spans="1:16" ht="19.5" customHeight="1">
      <c r="A16" s="329">
        <v>10</v>
      </c>
      <c r="B16" s="329" t="s">
        <v>35</v>
      </c>
      <c r="C16" s="329">
        <v>3</v>
      </c>
      <c r="D16" s="329">
        <v>5</v>
      </c>
      <c r="E16" s="329">
        <v>5510</v>
      </c>
      <c r="F16" s="329">
        <v>5</v>
      </c>
      <c r="G16" s="329"/>
      <c r="H16" s="324"/>
      <c r="I16" s="329">
        <v>5510</v>
      </c>
      <c r="J16" s="329"/>
      <c r="K16" s="340">
        <f t="shared" si="4"/>
        <v>1</v>
      </c>
      <c r="L16" s="341">
        <f t="shared" si="1"/>
        <v>0</v>
      </c>
      <c r="M16" s="341">
        <f t="shared" si="2"/>
        <v>1</v>
      </c>
      <c r="N16" s="340">
        <f t="shared" si="3"/>
        <v>0</v>
      </c>
      <c r="O16" s="336">
        <f t="shared" si="5"/>
        <v>1</v>
      </c>
      <c r="P16" s="329">
        <f t="shared" si="6"/>
        <v>4</v>
      </c>
    </row>
    <row r="17" spans="1:16" ht="19.5" customHeight="1">
      <c r="A17" s="329">
        <v>11</v>
      </c>
      <c r="B17" s="330" t="s">
        <v>27</v>
      </c>
      <c r="C17" s="331">
        <v>22</v>
      </c>
      <c r="D17" s="331">
        <v>23</v>
      </c>
      <c r="E17" s="331">
        <v>38685</v>
      </c>
      <c r="F17" s="324">
        <v>18</v>
      </c>
      <c r="G17" s="324">
        <v>3</v>
      </c>
      <c r="H17" s="324">
        <f>D17-F17-G17</f>
        <v>2</v>
      </c>
      <c r="I17" s="331">
        <v>32303</v>
      </c>
      <c r="J17" s="331">
        <v>6581</v>
      </c>
      <c r="K17" s="340">
        <f t="shared" si="4"/>
        <v>0.9130434782608695</v>
      </c>
      <c r="L17" s="341">
        <f t="shared" si="1"/>
        <v>0.13043478260869565</v>
      </c>
      <c r="M17" s="341">
        <f t="shared" si="2"/>
        <v>0.8350264960579036</v>
      </c>
      <c r="N17" s="340">
        <f t="shared" si="3"/>
        <v>0.1701176166472793</v>
      </c>
      <c r="O17" s="336">
        <f t="shared" si="5"/>
        <v>11</v>
      </c>
      <c r="P17" s="329">
        <f t="shared" si="6"/>
        <v>3</v>
      </c>
    </row>
    <row r="18" spans="1:16" ht="19.5" customHeight="1">
      <c r="A18" s="329">
        <v>12</v>
      </c>
      <c r="B18" s="330" t="s">
        <v>37</v>
      </c>
      <c r="C18" s="331">
        <v>13</v>
      </c>
      <c r="D18" s="331">
        <v>15</v>
      </c>
      <c r="E18" s="331">
        <v>7165</v>
      </c>
      <c r="F18" s="324">
        <v>10</v>
      </c>
      <c r="G18" s="324">
        <v>2</v>
      </c>
      <c r="H18" s="324">
        <f>D18-F18-G18</f>
        <v>3</v>
      </c>
      <c r="I18" s="331">
        <v>4685</v>
      </c>
      <c r="J18" s="331"/>
      <c r="K18" s="340">
        <f t="shared" si="4"/>
        <v>0.8</v>
      </c>
      <c r="L18" s="341">
        <f t="shared" si="1"/>
        <v>0.13333333333333333</v>
      </c>
      <c r="M18" s="341">
        <f t="shared" si="2"/>
        <v>0.6538729937194696</v>
      </c>
      <c r="N18" s="340">
        <f t="shared" si="3"/>
        <v>0</v>
      </c>
      <c r="O18" s="336">
        <f t="shared" si="5"/>
        <v>12</v>
      </c>
      <c r="P18" s="329">
        <f t="shared" si="6"/>
        <v>4</v>
      </c>
    </row>
    <row r="19" spans="1:16" ht="19.5" customHeight="1">
      <c r="A19" s="329">
        <v>13</v>
      </c>
      <c r="B19" s="329" t="s">
        <v>29</v>
      </c>
      <c r="C19" s="329">
        <v>20</v>
      </c>
      <c r="D19" s="329">
        <v>22</v>
      </c>
      <c r="E19" s="329">
        <v>9240</v>
      </c>
      <c r="F19" s="329">
        <v>9</v>
      </c>
      <c r="G19" s="329">
        <v>4</v>
      </c>
      <c r="H19" s="324">
        <f aca="true" t="shared" si="7" ref="H16:H21">D19-F19-G19</f>
        <v>9</v>
      </c>
      <c r="I19" s="329">
        <v>4420</v>
      </c>
      <c r="J19" s="329"/>
      <c r="K19" s="340">
        <f t="shared" si="4"/>
        <v>0.5909090909090909</v>
      </c>
      <c r="L19" s="341">
        <f t="shared" si="1"/>
        <v>0.18181818181818182</v>
      </c>
      <c r="M19" s="341">
        <f t="shared" si="2"/>
        <v>0.47835497835497837</v>
      </c>
      <c r="N19" s="340">
        <f t="shared" si="3"/>
        <v>0</v>
      </c>
      <c r="O19" s="336">
        <f t="shared" si="5"/>
        <v>13</v>
      </c>
      <c r="P19" s="329">
        <f t="shared" si="6"/>
        <v>4</v>
      </c>
    </row>
    <row r="20" spans="1:16" ht="19.5" customHeight="1">
      <c r="A20" s="329">
        <v>14</v>
      </c>
      <c r="B20" s="329" t="s">
        <v>36</v>
      </c>
      <c r="C20" s="333">
        <v>2</v>
      </c>
      <c r="D20" s="333">
        <v>5</v>
      </c>
      <c r="E20" s="333">
        <v>3050</v>
      </c>
      <c r="F20" s="333"/>
      <c r="G20" s="333"/>
      <c r="H20" s="324">
        <f t="shared" si="7"/>
        <v>5</v>
      </c>
      <c r="I20" s="333"/>
      <c r="J20" s="333"/>
      <c r="K20" s="340">
        <f t="shared" si="4"/>
        <v>0</v>
      </c>
      <c r="L20" s="341">
        <f t="shared" si="1"/>
        <v>0</v>
      </c>
      <c r="M20" s="341">
        <f t="shared" si="2"/>
        <v>0</v>
      </c>
      <c r="N20" s="340">
        <f t="shared" si="3"/>
        <v>0</v>
      </c>
      <c r="O20" s="336">
        <f t="shared" si="5"/>
        <v>14</v>
      </c>
      <c r="P20" s="329">
        <f t="shared" si="6"/>
        <v>4</v>
      </c>
    </row>
    <row r="21" spans="1:16" ht="19.5" customHeight="1">
      <c r="A21" s="329">
        <v>15</v>
      </c>
      <c r="B21" s="329" t="s">
        <v>23</v>
      </c>
      <c r="C21" s="329">
        <v>2</v>
      </c>
      <c r="D21" s="329">
        <v>4</v>
      </c>
      <c r="E21" s="329">
        <v>5761</v>
      </c>
      <c r="F21" s="329"/>
      <c r="G21" s="329"/>
      <c r="H21" s="324">
        <f t="shared" si="7"/>
        <v>4</v>
      </c>
      <c r="I21" s="329"/>
      <c r="J21" s="329"/>
      <c r="K21" s="340">
        <f t="shared" si="4"/>
        <v>0</v>
      </c>
      <c r="L21" s="341">
        <f t="shared" si="1"/>
        <v>0</v>
      </c>
      <c r="M21" s="341">
        <f t="shared" si="2"/>
        <v>0</v>
      </c>
      <c r="N21" s="340">
        <f t="shared" si="3"/>
        <v>0</v>
      </c>
      <c r="O21" s="336">
        <f t="shared" si="5"/>
        <v>14</v>
      </c>
      <c r="P21" s="329">
        <f t="shared" si="6"/>
        <v>4</v>
      </c>
    </row>
  </sheetData>
  <sheetProtection/>
  <mergeCells count="10">
    <mergeCell ref="A1:B1"/>
    <mergeCell ref="A3:P3"/>
    <mergeCell ref="C4:E4"/>
    <mergeCell ref="F4:J4"/>
    <mergeCell ref="K4:N4"/>
    <mergeCell ref="A6:B6"/>
    <mergeCell ref="A4:A5"/>
    <mergeCell ref="B4:B5"/>
    <mergeCell ref="O4:O5"/>
    <mergeCell ref="P4:P5"/>
  </mergeCells>
  <printOptions horizontalCentered="1"/>
  <pageMargins left="0.19652777777777777" right="0.19652777777777777" top="0.5902777777777778" bottom="0.5902777777777778" header="0.3145833333333333" footer="0.3145833333333333"/>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Q23"/>
  <sheetViews>
    <sheetView view="pageBreakPreview" zoomScaleSheetLayoutView="100" workbookViewId="0" topLeftCell="A1">
      <selection activeCell="G13" sqref="G13"/>
    </sheetView>
  </sheetViews>
  <sheetFormatPr defaultColWidth="8.75390625" defaultRowHeight="14.25"/>
  <cols>
    <col min="1" max="1" width="5.625" style="0" customWidth="1"/>
    <col min="2" max="2" width="9.25390625" style="0" customWidth="1"/>
    <col min="3" max="3" width="7.25390625" style="0" customWidth="1"/>
    <col min="4" max="4" width="7.375" style="0" customWidth="1"/>
    <col min="5" max="5" width="6.25390625" style="0" customWidth="1"/>
    <col min="6" max="6" width="9.875" style="0" customWidth="1"/>
    <col min="7" max="7" width="10.625" style="0" customWidth="1"/>
    <col min="8" max="8" width="4.125" style="0" customWidth="1"/>
    <col min="9" max="9" width="9.25390625" style="0" customWidth="1"/>
    <col min="10" max="10" width="10.125" style="0" customWidth="1"/>
    <col min="11" max="11" width="4.125" style="0" customWidth="1"/>
    <col min="12" max="12" width="10.00390625" style="0" customWidth="1"/>
    <col min="13" max="13" width="8.375" style="0" customWidth="1"/>
    <col min="14" max="14" width="4.125" style="0" customWidth="1"/>
    <col min="15" max="15" width="10.00390625" style="0" customWidth="1"/>
    <col min="17" max="17" width="4.75390625" style="0" customWidth="1"/>
  </cols>
  <sheetData>
    <row r="1" spans="1:17" ht="18.75">
      <c r="A1" s="238" t="s">
        <v>79</v>
      </c>
      <c r="B1" s="238"/>
      <c r="C1" s="55"/>
      <c r="D1" s="55"/>
      <c r="E1" s="55"/>
      <c r="F1" s="55"/>
      <c r="G1" s="55"/>
      <c r="H1" s="55"/>
      <c r="I1" s="55"/>
      <c r="J1" s="55"/>
      <c r="K1" s="55"/>
      <c r="L1" s="55"/>
      <c r="M1" s="55"/>
      <c r="N1" s="55"/>
      <c r="O1" s="55"/>
      <c r="P1" s="55"/>
      <c r="Q1" s="55"/>
    </row>
    <row r="2" spans="1:17" ht="9" customHeight="1">
      <c r="A2" s="238"/>
      <c r="B2" s="238"/>
      <c r="C2" s="55"/>
      <c r="D2" s="55"/>
      <c r="E2" s="55"/>
      <c r="F2" s="55"/>
      <c r="G2" s="55"/>
      <c r="H2" s="55"/>
      <c r="I2" s="55"/>
      <c r="J2" s="55"/>
      <c r="K2" s="55"/>
      <c r="L2" s="55"/>
      <c r="M2" s="55"/>
      <c r="N2" s="55"/>
      <c r="O2" s="55"/>
      <c r="P2" s="55"/>
      <c r="Q2" s="55"/>
    </row>
    <row r="3" spans="1:17" ht="48.75" customHeight="1">
      <c r="A3" s="267" t="s">
        <v>80</v>
      </c>
      <c r="B3" s="267"/>
      <c r="C3" s="267"/>
      <c r="D3" s="267"/>
      <c r="E3" s="267"/>
      <c r="F3" s="267"/>
      <c r="G3" s="267"/>
      <c r="H3" s="267"/>
      <c r="I3" s="267"/>
      <c r="J3" s="267"/>
      <c r="K3" s="267"/>
      <c r="L3" s="267"/>
      <c r="M3" s="267"/>
      <c r="N3" s="267"/>
      <c r="O3" s="267"/>
      <c r="P3" s="267"/>
      <c r="Q3" s="267"/>
    </row>
    <row r="4" spans="1:17" ht="18.75" customHeight="1">
      <c r="A4" s="242"/>
      <c r="B4" s="242"/>
      <c r="C4" s="242"/>
      <c r="D4" s="242"/>
      <c r="E4" s="242"/>
      <c r="F4" s="242"/>
      <c r="G4" s="242"/>
      <c r="H4" s="242"/>
      <c r="I4" s="242"/>
      <c r="J4" s="242"/>
      <c r="K4" s="242"/>
      <c r="L4" s="55" t="s">
        <v>46</v>
      </c>
      <c r="M4" s="55"/>
      <c r="N4" s="55"/>
      <c r="O4" s="266" t="s">
        <v>81</v>
      </c>
      <c r="P4" s="55"/>
      <c r="Q4" s="55"/>
    </row>
    <row r="5" spans="1:17" ht="15" customHeight="1">
      <c r="A5" s="268" t="s">
        <v>2</v>
      </c>
      <c r="B5" s="269" t="s">
        <v>3</v>
      </c>
      <c r="C5" s="270" t="s">
        <v>48</v>
      </c>
      <c r="D5" s="271"/>
      <c r="E5" s="279"/>
      <c r="F5" s="280" t="s">
        <v>49</v>
      </c>
      <c r="G5" s="281"/>
      <c r="H5" s="282"/>
      <c r="I5" s="280" t="s">
        <v>50</v>
      </c>
      <c r="J5" s="281"/>
      <c r="K5" s="282"/>
      <c r="L5" s="280" t="s">
        <v>51</v>
      </c>
      <c r="M5" s="281"/>
      <c r="N5" s="282"/>
      <c r="O5" s="280" t="s">
        <v>52</v>
      </c>
      <c r="P5" s="281"/>
      <c r="Q5" s="282"/>
    </row>
    <row r="6" spans="1:17" ht="30" customHeight="1">
      <c r="A6" s="272"/>
      <c r="B6" s="243"/>
      <c r="C6" s="309" t="s">
        <v>21</v>
      </c>
      <c r="D6" s="244" t="s">
        <v>82</v>
      </c>
      <c r="E6" s="283" t="s">
        <v>83</v>
      </c>
      <c r="F6" s="284" t="s">
        <v>53</v>
      </c>
      <c r="G6" s="261" t="s">
        <v>54</v>
      </c>
      <c r="H6" s="285" t="s">
        <v>55</v>
      </c>
      <c r="I6" s="284" t="s">
        <v>53</v>
      </c>
      <c r="J6" s="261" t="s">
        <v>54</v>
      </c>
      <c r="K6" s="285" t="s">
        <v>55</v>
      </c>
      <c r="L6" s="284" t="s">
        <v>53</v>
      </c>
      <c r="M6" s="261" t="s">
        <v>54</v>
      </c>
      <c r="N6" s="285" t="s">
        <v>55</v>
      </c>
      <c r="O6" s="284" t="s">
        <v>53</v>
      </c>
      <c r="P6" s="261" t="s">
        <v>54</v>
      </c>
      <c r="Q6" s="285" t="s">
        <v>55</v>
      </c>
    </row>
    <row r="7" spans="1:17" ht="17.25" customHeight="1">
      <c r="A7" s="310" t="s">
        <v>21</v>
      </c>
      <c r="B7" s="311"/>
      <c r="C7" s="248">
        <f aca="true" t="shared" si="0" ref="C7:F7">SUM(C8:C22)</f>
        <v>14191</v>
      </c>
      <c r="D7" s="248">
        <f t="shared" si="0"/>
        <v>7217</v>
      </c>
      <c r="E7" s="286">
        <f t="shared" si="0"/>
        <v>6974</v>
      </c>
      <c r="F7" s="316">
        <f t="shared" si="0"/>
        <v>7217</v>
      </c>
      <c r="G7" s="317">
        <f aca="true" t="shared" si="1" ref="G7:G22">ROUND(F7/C7,4)</f>
        <v>0.5086</v>
      </c>
      <c r="H7" s="288" t="s">
        <v>57</v>
      </c>
      <c r="I7" s="316">
        <f>SUM(I8:I22)</f>
        <v>7217</v>
      </c>
      <c r="J7" s="317">
        <f aca="true" t="shared" si="2" ref="J7:J22">ROUND(I7/C7,4)</f>
        <v>0.5086</v>
      </c>
      <c r="K7" s="288" t="s">
        <v>57</v>
      </c>
      <c r="L7" s="316">
        <f>SUM(L8:L22)</f>
        <v>7217</v>
      </c>
      <c r="M7" s="317">
        <f aca="true" t="shared" si="3" ref="M7:M22">ROUND(L7/C7,4)</f>
        <v>0.5086</v>
      </c>
      <c r="N7" s="288" t="s">
        <v>57</v>
      </c>
      <c r="O7" s="316">
        <f>SUM(O8:O22)</f>
        <v>7005</v>
      </c>
      <c r="P7" s="317">
        <f aca="true" t="shared" si="4" ref="P7:P22">ROUND(O7/C7,4)</f>
        <v>0.4936</v>
      </c>
      <c r="Q7" s="288" t="s">
        <v>57</v>
      </c>
    </row>
    <row r="8" spans="1:17" ht="17.25" customHeight="1">
      <c r="A8" s="312" t="s">
        <v>58</v>
      </c>
      <c r="B8" s="303" t="s">
        <v>25</v>
      </c>
      <c r="C8" s="303">
        <v>126</v>
      </c>
      <c r="D8" s="303">
        <v>126</v>
      </c>
      <c r="E8" s="318">
        <v>0</v>
      </c>
      <c r="F8" s="290">
        <v>126</v>
      </c>
      <c r="G8" s="264">
        <f t="shared" si="1"/>
        <v>1</v>
      </c>
      <c r="H8" s="291">
        <f aca="true" t="shared" si="5" ref="H8:H22">RANK(G8,$G$8:$G$22)</f>
        <v>1</v>
      </c>
      <c r="I8" s="290">
        <v>126</v>
      </c>
      <c r="J8" s="264">
        <f t="shared" si="2"/>
        <v>1</v>
      </c>
      <c r="K8" s="291">
        <f aca="true" t="shared" si="6" ref="K8:K22">RANK(J8,$J$8:$J$22)</f>
        <v>1</v>
      </c>
      <c r="L8" s="290">
        <v>126</v>
      </c>
      <c r="M8" s="264">
        <f t="shared" si="3"/>
        <v>1</v>
      </c>
      <c r="N8" s="291">
        <f aca="true" t="shared" si="7" ref="N8:N22">RANK(M8,$M$8:$M$22)</f>
        <v>1</v>
      </c>
      <c r="O8" s="290">
        <v>126</v>
      </c>
      <c r="P8" s="264">
        <f t="shared" si="4"/>
        <v>1</v>
      </c>
      <c r="Q8" s="291">
        <f aca="true" t="shared" si="8" ref="Q8:Q22">RANK(P8,$P$8:$P$22)</f>
        <v>1</v>
      </c>
    </row>
    <row r="9" spans="1:17" ht="17.25" customHeight="1">
      <c r="A9" s="312" t="s">
        <v>59</v>
      </c>
      <c r="B9" s="303" t="s">
        <v>36</v>
      </c>
      <c r="C9" s="303">
        <v>375</v>
      </c>
      <c r="D9" s="303">
        <v>375</v>
      </c>
      <c r="E9" s="318">
        <v>0</v>
      </c>
      <c r="F9" s="290">
        <v>375</v>
      </c>
      <c r="G9" s="264">
        <f t="shared" si="1"/>
        <v>1</v>
      </c>
      <c r="H9" s="291">
        <f t="shared" si="5"/>
        <v>1</v>
      </c>
      <c r="I9" s="290">
        <v>375</v>
      </c>
      <c r="J9" s="264">
        <f t="shared" si="2"/>
        <v>1</v>
      </c>
      <c r="K9" s="291">
        <f t="shared" si="6"/>
        <v>1</v>
      </c>
      <c r="L9" s="290">
        <v>375</v>
      </c>
      <c r="M9" s="264">
        <f t="shared" si="3"/>
        <v>1</v>
      </c>
      <c r="N9" s="291">
        <f t="shared" si="7"/>
        <v>1</v>
      </c>
      <c r="O9" s="290">
        <v>375</v>
      </c>
      <c r="P9" s="264">
        <f t="shared" si="4"/>
        <v>1</v>
      </c>
      <c r="Q9" s="291">
        <f t="shared" si="8"/>
        <v>1</v>
      </c>
    </row>
    <row r="10" spans="1:17" ht="17.25" customHeight="1">
      <c r="A10" s="312" t="s">
        <v>60</v>
      </c>
      <c r="B10" s="303" t="s">
        <v>30</v>
      </c>
      <c r="C10" s="303">
        <v>200</v>
      </c>
      <c r="D10" s="303">
        <v>200</v>
      </c>
      <c r="E10" s="318">
        <v>0</v>
      </c>
      <c r="F10" s="290">
        <v>200</v>
      </c>
      <c r="G10" s="264">
        <f t="shared" si="1"/>
        <v>1</v>
      </c>
      <c r="H10" s="291">
        <f t="shared" si="5"/>
        <v>1</v>
      </c>
      <c r="I10" s="290">
        <v>200</v>
      </c>
      <c r="J10" s="264">
        <f t="shared" si="2"/>
        <v>1</v>
      </c>
      <c r="K10" s="291">
        <f t="shared" si="6"/>
        <v>1</v>
      </c>
      <c r="L10" s="290">
        <v>200</v>
      </c>
      <c r="M10" s="264">
        <f t="shared" si="3"/>
        <v>1</v>
      </c>
      <c r="N10" s="291">
        <f t="shared" si="7"/>
        <v>1</v>
      </c>
      <c r="O10" s="290">
        <v>200</v>
      </c>
      <c r="P10" s="264">
        <f t="shared" si="4"/>
        <v>1</v>
      </c>
      <c r="Q10" s="291">
        <f t="shared" si="8"/>
        <v>1</v>
      </c>
    </row>
    <row r="11" spans="1:17" ht="17.25" customHeight="1">
      <c r="A11" s="312" t="s">
        <v>61</v>
      </c>
      <c r="B11" s="303" t="s">
        <v>32</v>
      </c>
      <c r="C11" s="303">
        <v>100</v>
      </c>
      <c r="D11" s="303">
        <v>100</v>
      </c>
      <c r="E11" s="318">
        <v>0</v>
      </c>
      <c r="F11" s="290">
        <v>100</v>
      </c>
      <c r="G11" s="264">
        <f t="shared" si="1"/>
        <v>1</v>
      </c>
      <c r="H11" s="291">
        <f t="shared" si="5"/>
        <v>1</v>
      </c>
      <c r="I11" s="290">
        <v>100</v>
      </c>
      <c r="J11" s="264">
        <f t="shared" si="2"/>
        <v>1</v>
      </c>
      <c r="K11" s="291">
        <f t="shared" si="6"/>
        <v>1</v>
      </c>
      <c r="L11" s="290">
        <v>100</v>
      </c>
      <c r="M11" s="264">
        <f t="shared" si="3"/>
        <v>1</v>
      </c>
      <c r="N11" s="291">
        <f t="shared" si="7"/>
        <v>1</v>
      </c>
      <c r="O11" s="290">
        <v>100</v>
      </c>
      <c r="P11" s="264">
        <f t="shared" si="4"/>
        <v>1</v>
      </c>
      <c r="Q11" s="291">
        <f t="shared" si="8"/>
        <v>1</v>
      </c>
    </row>
    <row r="12" spans="1:17" ht="17.25" customHeight="1">
      <c r="A12" s="312" t="s">
        <v>62</v>
      </c>
      <c r="B12" s="303" t="s">
        <v>84</v>
      </c>
      <c r="C12" s="303">
        <v>1530</v>
      </c>
      <c r="D12" s="303">
        <v>1530</v>
      </c>
      <c r="E12" s="318">
        <v>0</v>
      </c>
      <c r="F12" s="290">
        <v>1530</v>
      </c>
      <c r="G12" s="264">
        <f t="shared" si="1"/>
        <v>1</v>
      </c>
      <c r="H12" s="291">
        <f t="shared" si="5"/>
        <v>1</v>
      </c>
      <c r="I12" s="290">
        <v>1530</v>
      </c>
      <c r="J12" s="264">
        <f t="shared" si="2"/>
        <v>1</v>
      </c>
      <c r="K12" s="291">
        <f t="shared" si="6"/>
        <v>1</v>
      </c>
      <c r="L12" s="290">
        <v>1530</v>
      </c>
      <c r="M12" s="264">
        <f t="shared" si="3"/>
        <v>1</v>
      </c>
      <c r="N12" s="291">
        <f t="shared" si="7"/>
        <v>1</v>
      </c>
      <c r="O12" s="290">
        <v>1530</v>
      </c>
      <c r="P12" s="264">
        <f t="shared" si="4"/>
        <v>1</v>
      </c>
      <c r="Q12" s="291">
        <f t="shared" si="8"/>
        <v>1</v>
      </c>
    </row>
    <row r="13" spans="1:17" ht="17.25" customHeight="1">
      <c r="A13" s="312" t="s">
        <v>63</v>
      </c>
      <c r="B13" s="202" t="s">
        <v>85</v>
      </c>
      <c r="C13" s="202">
        <v>736</v>
      </c>
      <c r="D13" s="303">
        <v>736</v>
      </c>
      <c r="E13" s="318">
        <v>0</v>
      </c>
      <c r="F13" s="290">
        <v>736</v>
      </c>
      <c r="G13" s="264">
        <f t="shared" si="1"/>
        <v>1</v>
      </c>
      <c r="H13" s="291">
        <f t="shared" si="5"/>
        <v>1</v>
      </c>
      <c r="I13" s="290">
        <v>736</v>
      </c>
      <c r="J13" s="264">
        <f t="shared" si="2"/>
        <v>1</v>
      </c>
      <c r="K13" s="291">
        <f t="shared" si="6"/>
        <v>1</v>
      </c>
      <c r="L13" s="290">
        <v>736</v>
      </c>
      <c r="M13" s="264">
        <f t="shared" si="3"/>
        <v>1</v>
      </c>
      <c r="N13" s="291">
        <f t="shared" si="7"/>
        <v>1</v>
      </c>
      <c r="O13" s="290">
        <v>736</v>
      </c>
      <c r="P13" s="264">
        <f t="shared" si="4"/>
        <v>1</v>
      </c>
      <c r="Q13" s="291">
        <f t="shared" si="8"/>
        <v>1</v>
      </c>
    </row>
    <row r="14" spans="1:17" ht="17.25" customHeight="1">
      <c r="A14" s="312" t="s">
        <v>64</v>
      </c>
      <c r="B14" s="303" t="s">
        <v>24</v>
      </c>
      <c r="C14" s="303">
        <v>1457</v>
      </c>
      <c r="D14" s="303">
        <v>1457</v>
      </c>
      <c r="E14" s="318">
        <v>0</v>
      </c>
      <c r="F14" s="290">
        <v>1457</v>
      </c>
      <c r="G14" s="264">
        <f t="shared" si="1"/>
        <v>1</v>
      </c>
      <c r="H14" s="291">
        <f t="shared" si="5"/>
        <v>1</v>
      </c>
      <c r="I14" s="290">
        <v>1457</v>
      </c>
      <c r="J14" s="264">
        <f t="shared" si="2"/>
        <v>1</v>
      </c>
      <c r="K14" s="291">
        <f t="shared" si="6"/>
        <v>1</v>
      </c>
      <c r="L14" s="290">
        <v>1457</v>
      </c>
      <c r="M14" s="264">
        <f t="shared" si="3"/>
        <v>1</v>
      </c>
      <c r="N14" s="291">
        <f t="shared" si="7"/>
        <v>1</v>
      </c>
      <c r="O14" s="290">
        <v>1457</v>
      </c>
      <c r="P14" s="264">
        <f t="shared" si="4"/>
        <v>1</v>
      </c>
      <c r="Q14" s="291">
        <f t="shared" si="8"/>
        <v>1</v>
      </c>
    </row>
    <row r="15" spans="1:17" ht="17.25" customHeight="1">
      <c r="A15" s="312" t="s">
        <v>65</v>
      </c>
      <c r="B15" s="303" t="s">
        <v>86</v>
      </c>
      <c r="C15" s="303">
        <v>622</v>
      </c>
      <c r="D15" s="303">
        <v>622</v>
      </c>
      <c r="E15" s="318">
        <v>0</v>
      </c>
      <c r="F15" s="290">
        <v>622</v>
      </c>
      <c r="G15" s="264">
        <f t="shared" si="1"/>
        <v>1</v>
      </c>
      <c r="H15" s="291">
        <f t="shared" si="5"/>
        <v>1</v>
      </c>
      <c r="I15" s="290">
        <v>622</v>
      </c>
      <c r="J15" s="264">
        <f t="shared" si="2"/>
        <v>1</v>
      </c>
      <c r="K15" s="291">
        <f t="shared" si="6"/>
        <v>1</v>
      </c>
      <c r="L15" s="290">
        <v>622</v>
      </c>
      <c r="M15" s="264">
        <f t="shared" si="3"/>
        <v>1</v>
      </c>
      <c r="N15" s="291">
        <f t="shared" si="7"/>
        <v>1</v>
      </c>
      <c r="O15" s="290">
        <v>622</v>
      </c>
      <c r="P15" s="264">
        <f t="shared" si="4"/>
        <v>1</v>
      </c>
      <c r="Q15" s="291">
        <f t="shared" si="8"/>
        <v>1</v>
      </c>
    </row>
    <row r="16" spans="1:17" ht="17.25" customHeight="1">
      <c r="A16" s="312" t="s">
        <v>66</v>
      </c>
      <c r="B16" s="303" t="s">
        <v>34</v>
      </c>
      <c r="C16" s="303">
        <v>486</v>
      </c>
      <c r="D16" s="303">
        <v>486</v>
      </c>
      <c r="E16" s="318">
        <v>0</v>
      </c>
      <c r="F16" s="290">
        <v>486</v>
      </c>
      <c r="G16" s="264">
        <f t="shared" si="1"/>
        <v>1</v>
      </c>
      <c r="H16" s="291">
        <f t="shared" si="5"/>
        <v>1</v>
      </c>
      <c r="I16" s="290">
        <v>486</v>
      </c>
      <c r="J16" s="264">
        <f t="shared" si="2"/>
        <v>1</v>
      </c>
      <c r="K16" s="291">
        <f t="shared" si="6"/>
        <v>1</v>
      </c>
      <c r="L16" s="290">
        <v>486</v>
      </c>
      <c r="M16" s="264">
        <f t="shared" si="3"/>
        <v>1</v>
      </c>
      <c r="N16" s="291">
        <f t="shared" si="7"/>
        <v>1</v>
      </c>
      <c r="O16" s="290">
        <v>274</v>
      </c>
      <c r="P16" s="264">
        <f t="shared" si="4"/>
        <v>0.5638</v>
      </c>
      <c r="Q16" s="291">
        <f t="shared" si="8"/>
        <v>9</v>
      </c>
    </row>
    <row r="17" spans="1:17" ht="17.25" customHeight="1">
      <c r="A17" s="312" t="s">
        <v>68</v>
      </c>
      <c r="B17" s="202" t="s">
        <v>31</v>
      </c>
      <c r="C17" s="202">
        <v>2200</v>
      </c>
      <c r="D17" s="303">
        <v>830</v>
      </c>
      <c r="E17" s="318">
        <v>1370</v>
      </c>
      <c r="F17" s="319">
        <v>830</v>
      </c>
      <c r="G17" s="264">
        <f t="shared" si="1"/>
        <v>0.3773</v>
      </c>
      <c r="H17" s="291">
        <f t="shared" si="5"/>
        <v>10</v>
      </c>
      <c r="I17" s="319">
        <v>830</v>
      </c>
      <c r="J17" s="264">
        <f t="shared" si="2"/>
        <v>0.3773</v>
      </c>
      <c r="K17" s="291">
        <f t="shared" si="6"/>
        <v>10</v>
      </c>
      <c r="L17" s="319">
        <v>830</v>
      </c>
      <c r="M17" s="264">
        <f t="shared" si="3"/>
        <v>0.3773</v>
      </c>
      <c r="N17" s="291">
        <f t="shared" si="7"/>
        <v>10</v>
      </c>
      <c r="O17" s="319">
        <v>830</v>
      </c>
      <c r="P17" s="264">
        <f t="shared" si="4"/>
        <v>0.3773</v>
      </c>
      <c r="Q17" s="291">
        <f t="shared" si="8"/>
        <v>10</v>
      </c>
    </row>
    <row r="18" spans="1:17" ht="17.25" customHeight="1">
      <c r="A18" s="312" t="s">
        <v>69</v>
      </c>
      <c r="B18" s="303" t="s">
        <v>43</v>
      </c>
      <c r="C18" s="303">
        <v>972</v>
      </c>
      <c r="D18" s="303">
        <v>350</v>
      </c>
      <c r="E18" s="318">
        <v>622</v>
      </c>
      <c r="F18" s="290">
        <v>350</v>
      </c>
      <c r="G18" s="264">
        <f t="shared" si="1"/>
        <v>0.3601</v>
      </c>
      <c r="H18" s="291">
        <f t="shared" si="5"/>
        <v>11</v>
      </c>
      <c r="I18" s="290">
        <v>350</v>
      </c>
      <c r="J18" s="264">
        <f t="shared" si="2"/>
        <v>0.3601</v>
      </c>
      <c r="K18" s="291">
        <f t="shared" si="6"/>
        <v>11</v>
      </c>
      <c r="L18" s="290">
        <v>350</v>
      </c>
      <c r="M18" s="264">
        <f t="shared" si="3"/>
        <v>0.3601</v>
      </c>
      <c r="N18" s="291">
        <f t="shared" si="7"/>
        <v>11</v>
      </c>
      <c r="O18" s="290">
        <v>350</v>
      </c>
      <c r="P18" s="264">
        <f t="shared" si="4"/>
        <v>0.3601</v>
      </c>
      <c r="Q18" s="291">
        <f t="shared" si="8"/>
        <v>11</v>
      </c>
    </row>
    <row r="19" spans="1:17" ht="17.25" customHeight="1">
      <c r="A19" s="312" t="s">
        <v>70</v>
      </c>
      <c r="B19" s="306" t="s">
        <v>29</v>
      </c>
      <c r="C19" s="313">
        <v>1312</v>
      </c>
      <c r="D19" s="303">
        <v>397</v>
      </c>
      <c r="E19" s="318">
        <v>915</v>
      </c>
      <c r="F19" s="290">
        <v>397</v>
      </c>
      <c r="G19" s="264">
        <f t="shared" si="1"/>
        <v>0.3026</v>
      </c>
      <c r="H19" s="291">
        <f t="shared" si="5"/>
        <v>12</v>
      </c>
      <c r="I19" s="290">
        <v>397</v>
      </c>
      <c r="J19" s="264">
        <f t="shared" si="2"/>
        <v>0.3026</v>
      </c>
      <c r="K19" s="291">
        <f t="shared" si="6"/>
        <v>12</v>
      </c>
      <c r="L19" s="290">
        <v>397</v>
      </c>
      <c r="M19" s="264">
        <f t="shared" si="3"/>
        <v>0.3026</v>
      </c>
      <c r="N19" s="291">
        <f t="shared" si="7"/>
        <v>12</v>
      </c>
      <c r="O19" s="290">
        <v>397</v>
      </c>
      <c r="P19" s="264">
        <f t="shared" si="4"/>
        <v>0.3026</v>
      </c>
      <c r="Q19" s="291">
        <f t="shared" si="8"/>
        <v>12</v>
      </c>
    </row>
    <row r="20" spans="1:17" ht="17.25" customHeight="1">
      <c r="A20" s="312" t="s">
        <v>71</v>
      </c>
      <c r="B20" s="303" t="s">
        <v>22</v>
      </c>
      <c r="C20" s="303">
        <v>805</v>
      </c>
      <c r="D20" s="303">
        <v>8</v>
      </c>
      <c r="E20" s="318">
        <v>797</v>
      </c>
      <c r="F20" s="290">
        <v>8</v>
      </c>
      <c r="G20" s="264">
        <f t="shared" si="1"/>
        <v>0.0099</v>
      </c>
      <c r="H20" s="291">
        <f t="shared" si="5"/>
        <v>13</v>
      </c>
      <c r="I20" s="290">
        <v>8</v>
      </c>
      <c r="J20" s="264">
        <f t="shared" si="2"/>
        <v>0.0099</v>
      </c>
      <c r="K20" s="291">
        <f t="shared" si="6"/>
        <v>13</v>
      </c>
      <c r="L20" s="290">
        <v>8</v>
      </c>
      <c r="M20" s="264">
        <f t="shared" si="3"/>
        <v>0.0099</v>
      </c>
      <c r="N20" s="291">
        <f t="shared" si="7"/>
        <v>13</v>
      </c>
      <c r="O20" s="290">
        <v>8</v>
      </c>
      <c r="P20" s="264">
        <f t="shared" si="4"/>
        <v>0.0099</v>
      </c>
      <c r="Q20" s="291">
        <f t="shared" si="8"/>
        <v>13</v>
      </c>
    </row>
    <row r="21" spans="1:17" ht="17.25" customHeight="1">
      <c r="A21" s="312" t="s">
        <v>72</v>
      </c>
      <c r="B21" s="303" t="s">
        <v>26</v>
      </c>
      <c r="C21" s="303">
        <v>1675</v>
      </c>
      <c r="D21" s="303">
        <v>0</v>
      </c>
      <c r="E21" s="318">
        <v>1675</v>
      </c>
      <c r="F21" s="290">
        <v>0</v>
      </c>
      <c r="G21" s="264">
        <f t="shared" si="1"/>
        <v>0</v>
      </c>
      <c r="H21" s="291">
        <f t="shared" si="5"/>
        <v>14</v>
      </c>
      <c r="I21" s="290">
        <v>0</v>
      </c>
      <c r="J21" s="264">
        <f t="shared" si="2"/>
        <v>0</v>
      </c>
      <c r="K21" s="291">
        <f t="shared" si="6"/>
        <v>14</v>
      </c>
      <c r="L21" s="290">
        <v>0</v>
      </c>
      <c r="M21" s="264">
        <f t="shared" si="3"/>
        <v>0</v>
      </c>
      <c r="N21" s="291">
        <f t="shared" si="7"/>
        <v>14</v>
      </c>
      <c r="O21" s="290">
        <v>0</v>
      </c>
      <c r="P21" s="264">
        <f t="shared" si="4"/>
        <v>0</v>
      </c>
      <c r="Q21" s="291">
        <f t="shared" si="8"/>
        <v>14</v>
      </c>
    </row>
    <row r="22" spans="1:17" ht="17.25" customHeight="1">
      <c r="A22" s="314" t="s">
        <v>73</v>
      </c>
      <c r="B22" s="315" t="s">
        <v>28</v>
      </c>
      <c r="C22" s="315">
        <v>1595</v>
      </c>
      <c r="D22" s="315">
        <v>0</v>
      </c>
      <c r="E22" s="320">
        <v>1595</v>
      </c>
      <c r="F22" s="295">
        <v>0</v>
      </c>
      <c r="G22" s="296">
        <f t="shared" si="1"/>
        <v>0</v>
      </c>
      <c r="H22" s="297">
        <f t="shared" si="5"/>
        <v>14</v>
      </c>
      <c r="I22" s="295">
        <v>0</v>
      </c>
      <c r="J22" s="296">
        <f t="shared" si="2"/>
        <v>0</v>
      </c>
      <c r="K22" s="297">
        <f t="shared" si="6"/>
        <v>14</v>
      </c>
      <c r="L22" s="295">
        <v>0</v>
      </c>
      <c r="M22" s="296">
        <f t="shared" si="3"/>
        <v>0</v>
      </c>
      <c r="N22" s="297">
        <f t="shared" si="7"/>
        <v>14</v>
      </c>
      <c r="O22" s="295">
        <v>0</v>
      </c>
      <c r="P22" s="296">
        <f t="shared" si="4"/>
        <v>0</v>
      </c>
      <c r="Q22" s="297">
        <f t="shared" si="8"/>
        <v>14</v>
      </c>
    </row>
    <row r="23" spans="1:17" ht="91.5" customHeight="1">
      <c r="A23" s="258" t="s">
        <v>76</v>
      </c>
      <c r="B23" s="258"/>
      <c r="C23" s="258"/>
      <c r="D23" s="258"/>
      <c r="E23" s="258"/>
      <c r="F23" s="258"/>
      <c r="G23" s="258"/>
      <c r="H23" s="258"/>
      <c r="I23" s="258"/>
      <c r="J23" s="258"/>
      <c r="K23" s="258"/>
      <c r="L23" s="258"/>
      <c r="M23" s="258"/>
      <c r="N23" s="258"/>
      <c r="O23" s="258"/>
      <c r="P23" s="258"/>
      <c r="Q23" s="258"/>
    </row>
  </sheetData>
  <sheetProtection/>
  <mergeCells count="11">
    <mergeCell ref="A1:B1"/>
    <mergeCell ref="A3:Q3"/>
    <mergeCell ref="C5:E5"/>
    <mergeCell ref="F5:H5"/>
    <mergeCell ref="I5:K5"/>
    <mergeCell ref="L5:N5"/>
    <mergeCell ref="O5:Q5"/>
    <mergeCell ref="A7:B7"/>
    <mergeCell ref="A23:Q23"/>
    <mergeCell ref="A5:A6"/>
    <mergeCell ref="B5:B6"/>
  </mergeCells>
  <printOptions horizontalCentered="1"/>
  <pageMargins left="0.39305555555555555" right="0.39305555555555555" top="0.4722222222222222" bottom="0.5111111111111111" header="0.3145833333333333" footer="0.3145833333333333"/>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O23"/>
  <sheetViews>
    <sheetView zoomScaleSheetLayoutView="100" workbookViewId="0" topLeftCell="A1">
      <selection activeCell="D12" sqref="D12"/>
    </sheetView>
  </sheetViews>
  <sheetFormatPr defaultColWidth="9.00390625" defaultRowHeight="14.25"/>
  <cols>
    <col min="1" max="1" width="5.875" style="0" customWidth="1"/>
    <col min="2" max="3" width="9.375" style="0" customWidth="1"/>
    <col min="4" max="4" width="10.375" style="0" bestFit="1" customWidth="1"/>
    <col min="5" max="5" width="9.25390625" style="0" bestFit="1" customWidth="1"/>
    <col min="6" max="6" width="5.625" style="0" customWidth="1"/>
    <col min="7" max="7" width="10.375" style="0" bestFit="1" customWidth="1"/>
    <col min="8" max="8" width="9.375" style="0" customWidth="1"/>
    <col min="9" max="9" width="5.625" style="0" customWidth="1"/>
    <col min="10" max="10" width="10.375" style="0" bestFit="1" customWidth="1"/>
    <col min="11" max="11" width="9.625" style="0" customWidth="1"/>
    <col min="12" max="12" width="5.625" style="0" customWidth="1"/>
    <col min="13" max="13" width="11.00390625" style="0" customWidth="1"/>
    <col min="15" max="15" width="5.625" style="0" customWidth="1"/>
  </cols>
  <sheetData>
    <row r="1" spans="1:15" ht="18.75">
      <c r="A1" s="238" t="s">
        <v>87</v>
      </c>
      <c r="B1" s="238"/>
      <c r="C1" s="55"/>
      <c r="D1" s="55"/>
      <c r="E1" s="55"/>
      <c r="F1" s="55"/>
      <c r="G1" s="55"/>
      <c r="H1" s="55"/>
      <c r="I1" s="55"/>
      <c r="J1" s="55"/>
      <c r="K1" s="55"/>
      <c r="L1" s="55"/>
      <c r="M1" s="55"/>
      <c r="N1" s="55"/>
      <c r="O1" s="55"/>
    </row>
    <row r="2" spans="1:15" ht="6" customHeight="1">
      <c r="A2" s="238"/>
      <c r="B2" s="238"/>
      <c r="C2" s="55"/>
      <c r="D2" s="55"/>
      <c r="E2" s="55"/>
      <c r="F2" s="55"/>
      <c r="G2" s="55"/>
      <c r="H2" s="55"/>
      <c r="I2" s="55"/>
      <c r="J2" s="55"/>
      <c r="K2" s="55"/>
      <c r="L2" s="55"/>
      <c r="M2" s="55"/>
      <c r="N2" s="55"/>
      <c r="O2" s="55"/>
    </row>
    <row r="3" spans="1:15" ht="51.75" customHeight="1">
      <c r="A3" s="240" t="s">
        <v>88</v>
      </c>
      <c r="B3" s="240"/>
      <c r="C3" s="240"/>
      <c r="D3" s="240"/>
      <c r="E3" s="240"/>
      <c r="F3" s="240"/>
      <c r="G3" s="240"/>
      <c r="H3" s="240"/>
      <c r="I3" s="240"/>
      <c r="J3" s="240"/>
      <c r="K3" s="240"/>
      <c r="L3" s="240"/>
      <c r="M3" s="240"/>
      <c r="N3" s="240"/>
      <c r="O3" s="240"/>
    </row>
    <row r="4" spans="1:15" ht="21" customHeight="1">
      <c r="A4" s="242"/>
      <c r="B4" s="242"/>
      <c r="C4" s="242"/>
      <c r="D4" s="242"/>
      <c r="E4" s="242"/>
      <c r="F4" s="242"/>
      <c r="G4" s="242"/>
      <c r="H4" s="242"/>
      <c r="I4" s="242"/>
      <c r="J4" s="55" t="s">
        <v>46</v>
      </c>
      <c r="K4" s="55"/>
      <c r="L4" s="55"/>
      <c r="M4" s="266" t="s">
        <v>81</v>
      </c>
      <c r="N4" s="55"/>
      <c r="O4" s="55"/>
    </row>
    <row r="5" spans="1:15" ht="21" customHeight="1">
      <c r="A5" s="243" t="s">
        <v>2</v>
      </c>
      <c r="B5" s="243" t="s">
        <v>3</v>
      </c>
      <c r="C5" s="244" t="s">
        <v>89</v>
      </c>
      <c r="D5" s="245" t="s">
        <v>49</v>
      </c>
      <c r="E5" s="260"/>
      <c r="F5" s="260"/>
      <c r="G5" s="245" t="s">
        <v>50</v>
      </c>
      <c r="H5" s="260"/>
      <c r="I5" s="260"/>
      <c r="J5" s="245" t="s">
        <v>51</v>
      </c>
      <c r="K5" s="260"/>
      <c r="L5" s="260"/>
      <c r="M5" s="245" t="s">
        <v>52</v>
      </c>
      <c r="N5" s="260"/>
      <c r="O5" s="260"/>
    </row>
    <row r="6" spans="1:15" ht="30" customHeight="1">
      <c r="A6" s="243"/>
      <c r="B6" s="243"/>
      <c r="C6" s="244"/>
      <c r="D6" s="246" t="s">
        <v>53</v>
      </c>
      <c r="E6" s="261" t="s">
        <v>54</v>
      </c>
      <c r="F6" s="261" t="s">
        <v>55</v>
      </c>
      <c r="G6" s="246" t="s">
        <v>53</v>
      </c>
      <c r="H6" s="261" t="s">
        <v>54</v>
      </c>
      <c r="I6" s="261" t="s">
        <v>55</v>
      </c>
      <c r="J6" s="246" t="s">
        <v>53</v>
      </c>
      <c r="K6" s="261" t="s">
        <v>54</v>
      </c>
      <c r="L6" s="261" t="s">
        <v>55</v>
      </c>
      <c r="M6" s="246" t="s">
        <v>53</v>
      </c>
      <c r="N6" s="261" t="s">
        <v>54</v>
      </c>
      <c r="O6" s="261" t="s">
        <v>55</v>
      </c>
    </row>
    <row r="7" spans="1:15" ht="15" customHeight="1">
      <c r="A7" s="247" t="s">
        <v>21</v>
      </c>
      <c r="B7" s="247"/>
      <c r="C7" s="299">
        <f aca="true" t="shared" si="0" ref="C7:G7">SUM(C8:C22)</f>
        <v>7217</v>
      </c>
      <c r="D7" s="249">
        <f t="shared" si="0"/>
        <v>7217</v>
      </c>
      <c r="E7" s="262">
        <f aca="true" t="shared" si="1" ref="E7:E13">ROUND(D7/C7,4)</f>
        <v>1</v>
      </c>
      <c r="F7" s="263" t="s">
        <v>57</v>
      </c>
      <c r="G7" s="249">
        <f t="shared" si="0"/>
        <v>7217</v>
      </c>
      <c r="H7" s="262">
        <f aca="true" t="shared" si="2" ref="H7:H13">ROUND(G7/C7,4)</f>
        <v>1</v>
      </c>
      <c r="I7" s="263" t="s">
        <v>57</v>
      </c>
      <c r="J7" s="249">
        <f>SUM(J8:J22)</f>
        <v>7217</v>
      </c>
      <c r="K7" s="262">
        <f aca="true" t="shared" si="3" ref="K7:K13">ROUND(J7/C7,4)</f>
        <v>1</v>
      </c>
      <c r="L7" s="263" t="s">
        <v>57</v>
      </c>
      <c r="M7" s="249">
        <f>SUM(M8:M22)</f>
        <v>7005</v>
      </c>
      <c r="N7" s="262">
        <f aca="true" t="shared" si="4" ref="N7:N13">ROUND(M7/C7,4)</f>
        <v>0.9706</v>
      </c>
      <c r="O7" s="263" t="s">
        <v>57</v>
      </c>
    </row>
    <row r="8" spans="1:15" ht="15" customHeight="1">
      <c r="A8" s="300" t="s">
        <v>58</v>
      </c>
      <c r="B8" s="301" t="s">
        <v>25</v>
      </c>
      <c r="C8" s="302">
        <v>126</v>
      </c>
      <c r="D8" s="253">
        <v>126</v>
      </c>
      <c r="E8" s="308">
        <f t="shared" si="1"/>
        <v>1</v>
      </c>
      <c r="F8" s="265">
        <f aca="true" t="shared" si="5" ref="F8:F22">RANK(E8,$E$8:$E$22)</f>
        <v>1</v>
      </c>
      <c r="G8" s="253">
        <v>126</v>
      </c>
      <c r="H8" s="308">
        <f t="shared" si="2"/>
        <v>1</v>
      </c>
      <c r="I8" s="265">
        <f aca="true" t="shared" si="6" ref="I8:I22">RANK(H8,$H$8:$H$22)</f>
        <v>1</v>
      </c>
      <c r="J8" s="253">
        <v>126</v>
      </c>
      <c r="K8" s="308">
        <f t="shared" si="3"/>
        <v>1</v>
      </c>
      <c r="L8" s="265">
        <f aca="true" t="shared" si="7" ref="L8:L22">RANK(K8,$K$8:$K$22)</f>
        <v>1</v>
      </c>
      <c r="M8" s="253">
        <v>126</v>
      </c>
      <c r="N8" s="308">
        <f t="shared" si="4"/>
        <v>1</v>
      </c>
      <c r="O8" s="265">
        <f aca="true" t="shared" si="8" ref="O8:O22">RANK(N8,$N$8:$N$22)</f>
        <v>1</v>
      </c>
    </row>
    <row r="9" spans="1:15" ht="15" customHeight="1">
      <c r="A9" s="300" t="s">
        <v>59</v>
      </c>
      <c r="B9" s="303" t="s">
        <v>36</v>
      </c>
      <c r="C9" s="302">
        <v>375</v>
      </c>
      <c r="D9" s="304">
        <v>375</v>
      </c>
      <c r="E9" s="308">
        <f t="shared" si="1"/>
        <v>1</v>
      </c>
      <c r="F9" s="265">
        <f t="shared" si="5"/>
        <v>1</v>
      </c>
      <c r="G9" s="304">
        <v>375</v>
      </c>
      <c r="H9" s="308">
        <f t="shared" si="2"/>
        <v>1</v>
      </c>
      <c r="I9" s="265">
        <f t="shared" si="6"/>
        <v>1</v>
      </c>
      <c r="J9" s="304">
        <v>375</v>
      </c>
      <c r="K9" s="308">
        <f t="shared" si="3"/>
        <v>1</v>
      </c>
      <c r="L9" s="265">
        <f t="shared" si="7"/>
        <v>1</v>
      </c>
      <c r="M9" s="304">
        <v>375</v>
      </c>
      <c r="N9" s="308">
        <f t="shared" si="4"/>
        <v>1</v>
      </c>
      <c r="O9" s="265">
        <f t="shared" si="8"/>
        <v>1</v>
      </c>
    </row>
    <row r="10" spans="1:15" ht="15" customHeight="1">
      <c r="A10" s="300" t="s">
        <v>60</v>
      </c>
      <c r="B10" s="301" t="s">
        <v>30</v>
      </c>
      <c r="C10" s="302">
        <v>200</v>
      </c>
      <c r="D10" s="253">
        <v>200</v>
      </c>
      <c r="E10" s="308">
        <f t="shared" si="1"/>
        <v>1</v>
      </c>
      <c r="F10" s="265">
        <f t="shared" si="5"/>
        <v>1</v>
      </c>
      <c r="G10" s="253">
        <v>200</v>
      </c>
      <c r="H10" s="308">
        <f t="shared" si="2"/>
        <v>1</v>
      </c>
      <c r="I10" s="265">
        <f t="shared" si="6"/>
        <v>1</v>
      </c>
      <c r="J10" s="253">
        <v>200</v>
      </c>
      <c r="K10" s="308">
        <f t="shared" si="3"/>
        <v>1</v>
      </c>
      <c r="L10" s="265">
        <f t="shared" si="7"/>
        <v>1</v>
      </c>
      <c r="M10" s="304">
        <v>200</v>
      </c>
      <c r="N10" s="308">
        <f t="shared" si="4"/>
        <v>1</v>
      </c>
      <c r="O10" s="265">
        <f t="shared" si="8"/>
        <v>1</v>
      </c>
    </row>
    <row r="11" spans="1:15" ht="15" customHeight="1">
      <c r="A11" s="300" t="s">
        <v>61</v>
      </c>
      <c r="B11" s="303" t="s">
        <v>32</v>
      </c>
      <c r="C11" s="302">
        <v>100</v>
      </c>
      <c r="D11" s="304">
        <v>100</v>
      </c>
      <c r="E11" s="308">
        <f t="shared" si="1"/>
        <v>1</v>
      </c>
      <c r="F11" s="265">
        <f t="shared" si="5"/>
        <v>1</v>
      </c>
      <c r="G11" s="304">
        <v>100</v>
      </c>
      <c r="H11" s="308">
        <f t="shared" si="2"/>
        <v>1</v>
      </c>
      <c r="I11" s="265">
        <f t="shared" si="6"/>
        <v>1</v>
      </c>
      <c r="J11" s="304">
        <v>100</v>
      </c>
      <c r="K11" s="308">
        <f t="shared" si="3"/>
        <v>1</v>
      </c>
      <c r="L11" s="265">
        <f t="shared" si="7"/>
        <v>1</v>
      </c>
      <c r="M11" s="304">
        <v>100</v>
      </c>
      <c r="N11" s="308">
        <f t="shared" si="4"/>
        <v>1</v>
      </c>
      <c r="O11" s="265">
        <f t="shared" si="8"/>
        <v>1</v>
      </c>
    </row>
    <row r="12" spans="1:15" ht="15" customHeight="1">
      <c r="A12" s="300" t="s">
        <v>62</v>
      </c>
      <c r="B12" s="301" t="s">
        <v>31</v>
      </c>
      <c r="C12" s="302">
        <v>830</v>
      </c>
      <c r="D12" s="253">
        <v>830</v>
      </c>
      <c r="E12" s="308">
        <f t="shared" si="1"/>
        <v>1</v>
      </c>
      <c r="F12" s="265">
        <f t="shared" si="5"/>
        <v>1</v>
      </c>
      <c r="G12" s="253">
        <v>830</v>
      </c>
      <c r="H12" s="308">
        <f t="shared" si="2"/>
        <v>1</v>
      </c>
      <c r="I12" s="265">
        <f t="shared" si="6"/>
        <v>1</v>
      </c>
      <c r="J12" s="253">
        <v>830</v>
      </c>
      <c r="K12" s="308">
        <f t="shared" si="3"/>
        <v>1</v>
      </c>
      <c r="L12" s="265">
        <f t="shared" si="7"/>
        <v>1</v>
      </c>
      <c r="M12" s="253">
        <v>830</v>
      </c>
      <c r="N12" s="308">
        <f t="shared" si="4"/>
        <v>1</v>
      </c>
      <c r="O12" s="265">
        <f t="shared" si="8"/>
        <v>1</v>
      </c>
    </row>
    <row r="13" spans="1:15" ht="15" customHeight="1">
      <c r="A13" s="300" t="s">
        <v>63</v>
      </c>
      <c r="B13" s="202" t="s">
        <v>29</v>
      </c>
      <c r="C13" s="302">
        <v>397</v>
      </c>
      <c r="D13" s="253">
        <v>397</v>
      </c>
      <c r="E13" s="308">
        <f t="shared" si="1"/>
        <v>1</v>
      </c>
      <c r="F13" s="265">
        <f t="shared" si="5"/>
        <v>1</v>
      </c>
      <c r="G13" s="253">
        <v>397</v>
      </c>
      <c r="H13" s="308">
        <f t="shared" si="2"/>
        <v>1</v>
      </c>
      <c r="I13" s="265">
        <f t="shared" si="6"/>
        <v>1</v>
      </c>
      <c r="J13" s="253">
        <v>397</v>
      </c>
      <c r="K13" s="308">
        <f t="shared" si="3"/>
        <v>1</v>
      </c>
      <c r="L13" s="265">
        <f t="shared" si="7"/>
        <v>1</v>
      </c>
      <c r="M13" s="253">
        <v>397</v>
      </c>
      <c r="N13" s="308">
        <f t="shared" si="4"/>
        <v>1</v>
      </c>
      <c r="O13" s="265">
        <f t="shared" si="8"/>
        <v>1</v>
      </c>
    </row>
    <row r="14" spans="1:15" ht="15" customHeight="1">
      <c r="A14" s="300" t="s">
        <v>64</v>
      </c>
      <c r="B14" s="202" t="s">
        <v>26</v>
      </c>
      <c r="C14" s="302">
        <v>0</v>
      </c>
      <c r="D14" s="305">
        <v>0</v>
      </c>
      <c r="E14" s="308">
        <v>1</v>
      </c>
      <c r="F14" s="265">
        <f t="shared" si="5"/>
        <v>1</v>
      </c>
      <c r="G14" s="305">
        <v>0</v>
      </c>
      <c r="H14" s="308">
        <v>1</v>
      </c>
      <c r="I14" s="265">
        <f t="shared" si="6"/>
        <v>1</v>
      </c>
      <c r="J14" s="305">
        <v>0</v>
      </c>
      <c r="K14" s="308">
        <v>1</v>
      </c>
      <c r="L14" s="265">
        <f t="shared" si="7"/>
        <v>1</v>
      </c>
      <c r="M14" s="305">
        <v>0</v>
      </c>
      <c r="N14" s="308">
        <v>1</v>
      </c>
      <c r="O14" s="265">
        <f t="shared" si="8"/>
        <v>1</v>
      </c>
    </row>
    <row r="15" spans="1:15" ht="15" customHeight="1">
      <c r="A15" s="300" t="s">
        <v>65</v>
      </c>
      <c r="B15" s="303" t="s">
        <v>28</v>
      </c>
      <c r="C15" s="302">
        <v>0</v>
      </c>
      <c r="D15" s="253">
        <v>0</v>
      </c>
      <c r="E15" s="308">
        <v>1</v>
      </c>
      <c r="F15" s="265">
        <f t="shared" si="5"/>
        <v>1</v>
      </c>
      <c r="G15" s="253">
        <v>0</v>
      </c>
      <c r="H15" s="308">
        <v>1</v>
      </c>
      <c r="I15" s="265">
        <f t="shared" si="6"/>
        <v>1</v>
      </c>
      <c r="J15" s="253">
        <v>0</v>
      </c>
      <c r="K15" s="308">
        <v>1</v>
      </c>
      <c r="L15" s="265">
        <f t="shared" si="7"/>
        <v>1</v>
      </c>
      <c r="M15" s="253">
        <v>0</v>
      </c>
      <c r="N15" s="308">
        <v>1</v>
      </c>
      <c r="O15" s="265">
        <f t="shared" si="8"/>
        <v>1</v>
      </c>
    </row>
    <row r="16" spans="1:15" ht="15" customHeight="1">
      <c r="A16" s="300" t="s">
        <v>66</v>
      </c>
      <c r="B16" s="303" t="s">
        <v>84</v>
      </c>
      <c r="C16" s="302">
        <v>1530</v>
      </c>
      <c r="D16" s="253">
        <v>1530</v>
      </c>
      <c r="E16" s="308">
        <f aca="true" t="shared" si="9" ref="E16:E22">ROUND(D16/C16,4)</f>
        <v>1</v>
      </c>
      <c r="F16" s="265">
        <f t="shared" si="5"/>
        <v>1</v>
      </c>
      <c r="G16" s="253">
        <v>1530</v>
      </c>
      <c r="H16" s="308">
        <f aca="true" t="shared" si="10" ref="H16:H22">ROUND(G16/C16,4)</f>
        <v>1</v>
      </c>
      <c r="I16" s="265">
        <f t="shared" si="6"/>
        <v>1</v>
      </c>
      <c r="J16" s="253">
        <v>1530</v>
      </c>
      <c r="K16" s="308">
        <f aca="true" t="shared" si="11" ref="K16:K22">ROUND(J16/C16,4)</f>
        <v>1</v>
      </c>
      <c r="L16" s="265">
        <f t="shared" si="7"/>
        <v>1</v>
      </c>
      <c r="M16" s="253">
        <v>1530</v>
      </c>
      <c r="N16" s="308">
        <f aca="true" t="shared" si="12" ref="N16:N22">ROUND(M16/C16,4)</f>
        <v>1</v>
      </c>
      <c r="O16" s="265">
        <f t="shared" si="8"/>
        <v>1</v>
      </c>
    </row>
    <row r="17" spans="1:15" ht="15" customHeight="1">
      <c r="A17" s="300" t="s">
        <v>68</v>
      </c>
      <c r="B17" s="306" t="s">
        <v>85</v>
      </c>
      <c r="C17" s="302">
        <v>736</v>
      </c>
      <c r="D17" s="304">
        <v>736</v>
      </c>
      <c r="E17" s="308">
        <f t="shared" si="9"/>
        <v>1</v>
      </c>
      <c r="F17" s="265">
        <f t="shared" si="5"/>
        <v>1</v>
      </c>
      <c r="G17" s="304">
        <v>736</v>
      </c>
      <c r="H17" s="308">
        <f t="shared" si="10"/>
        <v>1</v>
      </c>
      <c r="I17" s="265">
        <f t="shared" si="6"/>
        <v>1</v>
      </c>
      <c r="J17" s="304">
        <v>736</v>
      </c>
      <c r="K17" s="308">
        <f t="shared" si="11"/>
        <v>1</v>
      </c>
      <c r="L17" s="265">
        <f t="shared" si="7"/>
        <v>1</v>
      </c>
      <c r="M17" s="304">
        <v>736</v>
      </c>
      <c r="N17" s="308">
        <f t="shared" si="12"/>
        <v>1</v>
      </c>
      <c r="O17" s="265">
        <f t="shared" si="8"/>
        <v>1</v>
      </c>
    </row>
    <row r="18" spans="1:15" ht="15" customHeight="1">
      <c r="A18" s="300" t="s">
        <v>69</v>
      </c>
      <c r="B18" s="303" t="s">
        <v>22</v>
      </c>
      <c r="C18" s="302">
        <v>8</v>
      </c>
      <c r="D18" s="253">
        <v>8</v>
      </c>
      <c r="E18" s="308">
        <f t="shared" si="9"/>
        <v>1</v>
      </c>
      <c r="F18" s="265">
        <f t="shared" si="5"/>
        <v>1</v>
      </c>
      <c r="G18" s="253">
        <v>8</v>
      </c>
      <c r="H18" s="308">
        <f t="shared" si="10"/>
        <v>1</v>
      </c>
      <c r="I18" s="265">
        <f t="shared" si="6"/>
        <v>1</v>
      </c>
      <c r="J18" s="253">
        <v>8</v>
      </c>
      <c r="K18" s="308">
        <f t="shared" si="11"/>
        <v>1</v>
      </c>
      <c r="L18" s="265">
        <f t="shared" si="7"/>
        <v>1</v>
      </c>
      <c r="M18" s="253">
        <v>8</v>
      </c>
      <c r="N18" s="308">
        <f t="shared" si="12"/>
        <v>1</v>
      </c>
      <c r="O18" s="265">
        <f t="shared" si="8"/>
        <v>1</v>
      </c>
    </row>
    <row r="19" spans="1:15" ht="15" customHeight="1">
      <c r="A19" s="300" t="s">
        <v>70</v>
      </c>
      <c r="B19" s="303" t="s">
        <v>43</v>
      </c>
      <c r="C19" s="302">
        <v>350</v>
      </c>
      <c r="D19" s="253">
        <v>350</v>
      </c>
      <c r="E19" s="308">
        <f t="shared" si="9"/>
        <v>1</v>
      </c>
      <c r="F19" s="265">
        <f t="shared" si="5"/>
        <v>1</v>
      </c>
      <c r="G19" s="253">
        <v>350</v>
      </c>
      <c r="H19" s="308">
        <f t="shared" si="10"/>
        <v>1</v>
      </c>
      <c r="I19" s="265">
        <f t="shared" si="6"/>
        <v>1</v>
      </c>
      <c r="J19" s="253">
        <v>350</v>
      </c>
      <c r="K19" s="308">
        <f t="shared" si="11"/>
        <v>1</v>
      </c>
      <c r="L19" s="265">
        <f t="shared" si="7"/>
        <v>1</v>
      </c>
      <c r="M19" s="253">
        <v>350</v>
      </c>
      <c r="N19" s="308">
        <f t="shared" si="12"/>
        <v>1</v>
      </c>
      <c r="O19" s="265">
        <f t="shared" si="8"/>
        <v>1</v>
      </c>
    </row>
    <row r="20" spans="1:15" ht="15" customHeight="1">
      <c r="A20" s="300" t="s">
        <v>71</v>
      </c>
      <c r="B20" s="303" t="s">
        <v>24</v>
      </c>
      <c r="C20" s="302">
        <v>1457</v>
      </c>
      <c r="D20" s="253">
        <v>1457</v>
      </c>
      <c r="E20" s="308">
        <f t="shared" si="9"/>
        <v>1</v>
      </c>
      <c r="F20" s="265">
        <f t="shared" si="5"/>
        <v>1</v>
      </c>
      <c r="G20" s="253">
        <v>1457</v>
      </c>
      <c r="H20" s="308">
        <f t="shared" si="10"/>
        <v>1</v>
      </c>
      <c r="I20" s="265">
        <f t="shared" si="6"/>
        <v>1</v>
      </c>
      <c r="J20" s="253">
        <v>1457</v>
      </c>
      <c r="K20" s="308">
        <f t="shared" si="11"/>
        <v>1</v>
      </c>
      <c r="L20" s="265">
        <f t="shared" si="7"/>
        <v>1</v>
      </c>
      <c r="M20" s="253">
        <v>1457</v>
      </c>
      <c r="N20" s="308">
        <f t="shared" si="12"/>
        <v>1</v>
      </c>
      <c r="O20" s="265">
        <f t="shared" si="8"/>
        <v>1</v>
      </c>
    </row>
    <row r="21" spans="1:15" ht="15" customHeight="1">
      <c r="A21" s="300" t="s">
        <v>72</v>
      </c>
      <c r="B21" s="303" t="s">
        <v>86</v>
      </c>
      <c r="C21" s="302">
        <v>622</v>
      </c>
      <c r="D21" s="253">
        <v>622</v>
      </c>
      <c r="E21" s="308">
        <f t="shared" si="9"/>
        <v>1</v>
      </c>
      <c r="F21" s="265">
        <f t="shared" si="5"/>
        <v>1</v>
      </c>
      <c r="G21" s="253">
        <v>622</v>
      </c>
      <c r="H21" s="308">
        <f t="shared" si="10"/>
        <v>1</v>
      </c>
      <c r="I21" s="265">
        <f t="shared" si="6"/>
        <v>1</v>
      </c>
      <c r="J21" s="253">
        <v>622</v>
      </c>
      <c r="K21" s="308">
        <f t="shared" si="11"/>
        <v>1</v>
      </c>
      <c r="L21" s="265">
        <f t="shared" si="7"/>
        <v>1</v>
      </c>
      <c r="M21" s="253">
        <v>622</v>
      </c>
      <c r="N21" s="308">
        <f t="shared" si="12"/>
        <v>1</v>
      </c>
      <c r="O21" s="265">
        <f t="shared" si="8"/>
        <v>1</v>
      </c>
    </row>
    <row r="22" spans="1:15" ht="15" customHeight="1">
      <c r="A22" s="300" t="s">
        <v>73</v>
      </c>
      <c r="B22" s="303" t="s">
        <v>34</v>
      </c>
      <c r="C22" s="307">
        <v>486</v>
      </c>
      <c r="D22" s="253">
        <v>486</v>
      </c>
      <c r="E22" s="264">
        <f t="shared" si="9"/>
        <v>1</v>
      </c>
      <c r="F22" s="265">
        <f t="shared" si="5"/>
        <v>1</v>
      </c>
      <c r="G22" s="253">
        <v>486</v>
      </c>
      <c r="H22" s="264">
        <f t="shared" si="10"/>
        <v>1</v>
      </c>
      <c r="I22" s="265">
        <f t="shared" si="6"/>
        <v>1</v>
      </c>
      <c r="J22" s="253">
        <v>486</v>
      </c>
      <c r="K22" s="264">
        <f t="shared" si="11"/>
        <v>1</v>
      </c>
      <c r="L22" s="265">
        <f t="shared" si="7"/>
        <v>1</v>
      </c>
      <c r="M22" s="253">
        <v>274</v>
      </c>
      <c r="N22" s="264">
        <f t="shared" si="12"/>
        <v>0.5638</v>
      </c>
      <c r="O22" s="265">
        <f t="shared" si="8"/>
        <v>15</v>
      </c>
    </row>
    <row r="23" spans="1:15" ht="99" customHeight="1">
      <c r="A23" s="258" t="s">
        <v>76</v>
      </c>
      <c r="B23" s="258"/>
      <c r="C23" s="258"/>
      <c r="D23" s="258"/>
      <c r="E23" s="258"/>
      <c r="F23" s="258"/>
      <c r="G23" s="258"/>
      <c r="H23" s="258"/>
      <c r="I23" s="258"/>
      <c r="J23" s="258"/>
      <c r="K23" s="258"/>
      <c r="L23" s="258"/>
      <c r="M23" s="258"/>
      <c r="N23" s="258"/>
      <c r="O23" s="258"/>
    </row>
  </sheetData>
  <sheetProtection/>
  <mergeCells count="11">
    <mergeCell ref="A1:B1"/>
    <mergeCell ref="A3:O3"/>
    <mergeCell ref="D5:F5"/>
    <mergeCell ref="G5:I5"/>
    <mergeCell ref="J5:L5"/>
    <mergeCell ref="M5:O5"/>
    <mergeCell ref="A7:B7"/>
    <mergeCell ref="A23:O23"/>
    <mergeCell ref="A5:A6"/>
    <mergeCell ref="B5:B6"/>
    <mergeCell ref="C5:C6"/>
  </mergeCells>
  <printOptions horizontalCentered="1"/>
  <pageMargins left="0.5111111111111111" right="0.5111111111111111" top="0.4722222222222222" bottom="0.5111111111111111" header="0.5111111111111111" footer="0.5111111111111111"/>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Q30"/>
  <sheetViews>
    <sheetView view="pageBreakPreview" zoomScaleSheetLayoutView="100" workbookViewId="0" topLeftCell="A1">
      <selection activeCell="J17" sqref="J17"/>
    </sheetView>
  </sheetViews>
  <sheetFormatPr defaultColWidth="8.75390625" defaultRowHeight="14.25"/>
  <cols>
    <col min="1" max="1" width="6.75390625" style="0" customWidth="1"/>
    <col min="2" max="2" width="9.25390625" style="237" customWidth="1"/>
    <col min="3" max="3" width="8.125" style="0" customWidth="1"/>
    <col min="4" max="4" width="8.00390625" style="0" customWidth="1"/>
    <col min="5" max="5" width="7.00390625" style="0" customWidth="1"/>
    <col min="6" max="6" width="11.375" style="0" customWidth="1"/>
    <col min="7" max="7" width="8.875" style="0" customWidth="1"/>
    <col min="8" max="8" width="4.625" style="0" customWidth="1"/>
    <col min="9" max="9" width="10.875" style="0" customWidth="1"/>
    <col min="10" max="10" width="8.625" style="0" customWidth="1"/>
    <col min="11" max="11" width="4.625" style="0" customWidth="1"/>
    <col min="12" max="12" width="11.125" style="0" customWidth="1"/>
    <col min="13" max="13" width="8.50390625" style="0" customWidth="1"/>
    <col min="14" max="14" width="4.625" style="0" customWidth="1"/>
    <col min="15" max="15" width="10.625" style="0" customWidth="1"/>
    <col min="16" max="16" width="8.125" style="0" customWidth="1"/>
    <col min="17" max="17" width="4.625" style="0" customWidth="1"/>
  </cols>
  <sheetData>
    <row r="1" spans="1:15" ht="18.75">
      <c r="A1" s="238" t="s">
        <v>90</v>
      </c>
      <c r="B1" s="239"/>
      <c r="C1" s="55"/>
      <c r="D1" s="55"/>
      <c r="E1" s="55"/>
      <c r="F1" s="55"/>
      <c r="G1" s="55"/>
      <c r="H1" s="55"/>
      <c r="I1" s="55"/>
      <c r="J1" s="55"/>
      <c r="K1" s="55"/>
      <c r="L1" s="55"/>
      <c r="M1" s="55"/>
      <c r="N1" s="55"/>
      <c r="O1" s="55"/>
    </row>
    <row r="2" spans="1:17" ht="42" customHeight="1">
      <c r="A2" s="267" t="s">
        <v>91</v>
      </c>
      <c r="B2" s="267"/>
      <c r="C2" s="267"/>
      <c r="D2" s="267"/>
      <c r="E2" s="267"/>
      <c r="F2" s="267"/>
      <c r="G2" s="267"/>
      <c r="H2" s="267"/>
      <c r="I2" s="267"/>
      <c r="J2" s="267"/>
      <c r="K2" s="267"/>
      <c r="L2" s="267"/>
      <c r="M2" s="267"/>
      <c r="N2" s="267"/>
      <c r="O2" s="267"/>
      <c r="P2" s="267"/>
      <c r="Q2" s="267"/>
    </row>
    <row r="3" spans="1:17" ht="6" customHeight="1">
      <c r="A3" s="267"/>
      <c r="B3" s="267"/>
      <c r="C3" s="267"/>
      <c r="D3" s="267"/>
      <c r="E3" s="267"/>
      <c r="F3" s="267"/>
      <c r="G3" s="267"/>
      <c r="H3" s="267"/>
      <c r="I3" s="267"/>
      <c r="J3" s="267"/>
      <c r="K3" s="267"/>
      <c r="L3" s="267"/>
      <c r="M3" s="267"/>
      <c r="N3" s="267"/>
      <c r="O3" s="267"/>
      <c r="P3" s="267"/>
      <c r="Q3" s="267"/>
    </row>
    <row r="4" spans="1:17" ht="18.75" customHeight="1">
      <c r="A4" s="242"/>
      <c r="B4" s="56"/>
      <c r="C4" s="242"/>
      <c r="D4" s="242"/>
      <c r="E4" s="242"/>
      <c r="F4" s="242"/>
      <c r="G4" s="242"/>
      <c r="H4" s="242"/>
      <c r="I4" s="242"/>
      <c r="J4" s="242"/>
      <c r="K4" s="242"/>
      <c r="L4" s="55" t="s">
        <v>46</v>
      </c>
      <c r="M4" s="55"/>
      <c r="N4" s="55"/>
      <c r="O4" s="266" t="s">
        <v>81</v>
      </c>
      <c r="P4" s="55"/>
      <c r="Q4" s="55"/>
    </row>
    <row r="5" spans="1:17" ht="15" customHeight="1">
      <c r="A5" s="268" t="s">
        <v>2</v>
      </c>
      <c r="B5" s="269" t="s">
        <v>3</v>
      </c>
      <c r="C5" s="270" t="s">
        <v>48</v>
      </c>
      <c r="D5" s="271"/>
      <c r="E5" s="279"/>
      <c r="F5" s="280" t="s">
        <v>49</v>
      </c>
      <c r="G5" s="281"/>
      <c r="H5" s="282"/>
      <c r="I5" s="280" t="s">
        <v>50</v>
      </c>
      <c r="J5" s="281"/>
      <c r="K5" s="282"/>
      <c r="L5" s="280" t="s">
        <v>51</v>
      </c>
      <c r="M5" s="281"/>
      <c r="N5" s="282"/>
      <c r="O5" s="280" t="s">
        <v>52</v>
      </c>
      <c r="P5" s="281"/>
      <c r="Q5" s="282"/>
    </row>
    <row r="6" spans="1:17" ht="28.5" customHeight="1">
      <c r="A6" s="272"/>
      <c r="B6" s="243"/>
      <c r="C6" s="273" t="s">
        <v>21</v>
      </c>
      <c r="D6" s="244" t="s">
        <v>82</v>
      </c>
      <c r="E6" s="283" t="s">
        <v>83</v>
      </c>
      <c r="F6" s="284" t="s">
        <v>53</v>
      </c>
      <c r="G6" s="261" t="s">
        <v>54</v>
      </c>
      <c r="H6" s="285" t="s">
        <v>55</v>
      </c>
      <c r="I6" s="284" t="s">
        <v>53</v>
      </c>
      <c r="J6" s="261" t="s">
        <v>54</v>
      </c>
      <c r="K6" s="285" t="s">
        <v>55</v>
      </c>
      <c r="L6" s="284" t="s">
        <v>53</v>
      </c>
      <c r="M6" s="261" t="s">
        <v>54</v>
      </c>
      <c r="N6" s="285" t="s">
        <v>55</v>
      </c>
      <c r="O6" s="284" t="s">
        <v>53</v>
      </c>
      <c r="P6" s="261" t="s">
        <v>54</v>
      </c>
      <c r="Q6" s="285" t="s">
        <v>55</v>
      </c>
    </row>
    <row r="7" spans="1:17" ht="15.75" customHeight="1">
      <c r="A7" s="274" t="s">
        <v>21</v>
      </c>
      <c r="B7" s="247"/>
      <c r="C7" s="248">
        <f aca="true" t="shared" si="0" ref="C7:F7">SUM(C8:C29)</f>
        <v>32991</v>
      </c>
      <c r="D7" s="248">
        <f t="shared" si="0"/>
        <v>21810</v>
      </c>
      <c r="E7" s="286">
        <f t="shared" si="0"/>
        <v>11181</v>
      </c>
      <c r="F7" s="287">
        <f t="shared" si="0"/>
        <v>18582.4</v>
      </c>
      <c r="G7" s="262">
        <f aca="true" t="shared" si="1" ref="G7:G29">ROUND(F7/C7,4)</f>
        <v>0.5633</v>
      </c>
      <c r="H7" s="288" t="s">
        <v>57</v>
      </c>
      <c r="I7" s="287">
        <f>SUM(I8:I29)</f>
        <v>14164.609999999999</v>
      </c>
      <c r="J7" s="262">
        <f aca="true" t="shared" si="2" ref="J7:J29">ROUND(I7/C7,4)</f>
        <v>0.4293</v>
      </c>
      <c r="K7" s="288" t="s">
        <v>57</v>
      </c>
      <c r="L7" s="298">
        <f>SUM(L8:L29)</f>
        <v>13094.559999999998</v>
      </c>
      <c r="M7" s="262">
        <f aca="true" t="shared" si="3" ref="M7:M29">ROUND(L7/C7,4)</f>
        <v>0.3969</v>
      </c>
      <c r="N7" s="288" t="s">
        <v>57</v>
      </c>
      <c r="O7" s="287">
        <f>SUM(O8:O29)</f>
        <v>9337.969999999998</v>
      </c>
      <c r="P7" s="262">
        <f aca="true" t="shared" si="4" ref="P7:P29">ROUND(O7/C7,4)</f>
        <v>0.283</v>
      </c>
      <c r="Q7" s="288" t="s">
        <v>57</v>
      </c>
    </row>
    <row r="8" spans="1:17" ht="15" customHeight="1">
      <c r="A8" s="275" t="s">
        <v>58</v>
      </c>
      <c r="B8" s="251" t="s">
        <v>26</v>
      </c>
      <c r="C8" s="252">
        <v>1746</v>
      </c>
      <c r="D8" s="252">
        <v>1746</v>
      </c>
      <c r="E8" s="289">
        <v>0</v>
      </c>
      <c r="F8" s="290">
        <v>1596.4</v>
      </c>
      <c r="G8" s="264">
        <f t="shared" si="1"/>
        <v>0.9143</v>
      </c>
      <c r="H8" s="291">
        <f aca="true" t="shared" si="5" ref="H8:H29">RANK(G8,$G$8:$G$30)</f>
        <v>4</v>
      </c>
      <c r="I8" s="290">
        <v>1596.4</v>
      </c>
      <c r="J8" s="264">
        <f t="shared" si="2"/>
        <v>0.9143</v>
      </c>
      <c r="K8" s="291">
        <f aca="true" t="shared" si="6" ref="K8:K29">RANK(J8,$J$8:$J$30)</f>
        <v>3</v>
      </c>
      <c r="L8" s="290">
        <v>1596.4</v>
      </c>
      <c r="M8" s="264">
        <f t="shared" si="3"/>
        <v>0.9143</v>
      </c>
      <c r="N8" s="291">
        <f aca="true" t="shared" si="7" ref="N8:N29">RANK(M8,$M$8:$M$30)</f>
        <v>3</v>
      </c>
      <c r="O8" s="290">
        <v>1596.4</v>
      </c>
      <c r="P8" s="264">
        <f t="shared" si="4"/>
        <v>0.9143</v>
      </c>
      <c r="Q8" s="291">
        <f aca="true" t="shared" si="8" ref="Q8:Q29">RANK(P8,$P$8:$P$30)</f>
        <v>1</v>
      </c>
    </row>
    <row r="9" spans="1:17" ht="15" customHeight="1">
      <c r="A9" s="275" t="s">
        <v>59</v>
      </c>
      <c r="B9" s="251" t="s">
        <v>67</v>
      </c>
      <c r="C9" s="252">
        <v>1136</v>
      </c>
      <c r="D9" s="252">
        <v>1136</v>
      </c>
      <c r="E9" s="289">
        <v>0</v>
      </c>
      <c r="F9" s="290">
        <v>1136</v>
      </c>
      <c r="G9" s="264">
        <f t="shared" si="1"/>
        <v>1</v>
      </c>
      <c r="H9" s="291">
        <f t="shared" si="5"/>
        <v>1</v>
      </c>
      <c r="I9" s="290">
        <v>1136</v>
      </c>
      <c r="J9" s="264">
        <f t="shared" si="2"/>
        <v>1</v>
      </c>
      <c r="K9" s="291">
        <f t="shared" si="6"/>
        <v>1</v>
      </c>
      <c r="L9" s="290">
        <v>1136</v>
      </c>
      <c r="M9" s="264">
        <f t="shared" si="3"/>
        <v>1</v>
      </c>
      <c r="N9" s="291">
        <f t="shared" si="7"/>
        <v>1</v>
      </c>
      <c r="O9" s="290">
        <v>1022</v>
      </c>
      <c r="P9" s="264">
        <f t="shared" si="4"/>
        <v>0.8996</v>
      </c>
      <c r="Q9" s="291">
        <f t="shared" si="8"/>
        <v>2</v>
      </c>
    </row>
    <row r="10" spans="1:17" s="1" customFormat="1" ht="15" customHeight="1">
      <c r="A10" s="275" t="s">
        <v>60</v>
      </c>
      <c r="B10" s="251" t="s">
        <v>84</v>
      </c>
      <c r="C10" s="252">
        <v>1939</v>
      </c>
      <c r="D10" s="252">
        <v>1669</v>
      </c>
      <c r="E10" s="289">
        <v>270</v>
      </c>
      <c r="F10" s="290">
        <v>1669</v>
      </c>
      <c r="G10" s="264">
        <f t="shared" si="1"/>
        <v>0.8608</v>
      </c>
      <c r="H10" s="291">
        <f t="shared" si="5"/>
        <v>6</v>
      </c>
      <c r="I10" s="290">
        <v>1669</v>
      </c>
      <c r="J10" s="264">
        <f t="shared" si="2"/>
        <v>0.8608</v>
      </c>
      <c r="K10" s="291">
        <f t="shared" si="6"/>
        <v>5</v>
      </c>
      <c r="L10" s="290">
        <v>1669</v>
      </c>
      <c r="M10" s="264">
        <f t="shared" si="3"/>
        <v>0.8608</v>
      </c>
      <c r="N10" s="291">
        <f t="shared" si="7"/>
        <v>5</v>
      </c>
      <c r="O10" s="290">
        <v>1357.3</v>
      </c>
      <c r="P10" s="264">
        <f t="shared" si="4"/>
        <v>0.7</v>
      </c>
      <c r="Q10" s="291">
        <f t="shared" si="8"/>
        <v>3</v>
      </c>
    </row>
    <row r="11" spans="1:17" ht="15" customHeight="1">
      <c r="A11" s="275" t="s">
        <v>61</v>
      </c>
      <c r="B11" s="251" t="s">
        <v>31</v>
      </c>
      <c r="C11" s="252">
        <v>940</v>
      </c>
      <c r="D11" s="252">
        <v>645</v>
      </c>
      <c r="E11" s="289">
        <v>295</v>
      </c>
      <c r="F11" s="290">
        <v>645</v>
      </c>
      <c r="G11" s="264">
        <f t="shared" si="1"/>
        <v>0.6862</v>
      </c>
      <c r="H11" s="291">
        <f t="shared" si="5"/>
        <v>9</v>
      </c>
      <c r="I11" s="290">
        <v>645</v>
      </c>
      <c r="J11" s="264">
        <f t="shared" si="2"/>
        <v>0.6862</v>
      </c>
      <c r="K11" s="291">
        <f t="shared" si="6"/>
        <v>7</v>
      </c>
      <c r="L11" s="290">
        <v>645</v>
      </c>
      <c r="M11" s="264">
        <f t="shared" si="3"/>
        <v>0.6862</v>
      </c>
      <c r="N11" s="291">
        <f t="shared" si="7"/>
        <v>7</v>
      </c>
      <c r="O11" s="290">
        <v>645</v>
      </c>
      <c r="P11" s="264">
        <f t="shared" si="4"/>
        <v>0.6862</v>
      </c>
      <c r="Q11" s="291">
        <f t="shared" si="8"/>
        <v>4</v>
      </c>
    </row>
    <row r="12" spans="1:17" ht="15" customHeight="1">
      <c r="A12" s="275" t="s">
        <v>62</v>
      </c>
      <c r="B12" s="251" t="s">
        <v>22</v>
      </c>
      <c r="C12" s="252">
        <v>1228</v>
      </c>
      <c r="D12" s="252">
        <v>1228</v>
      </c>
      <c r="E12" s="289">
        <v>0</v>
      </c>
      <c r="F12" s="290">
        <v>1228</v>
      </c>
      <c r="G12" s="264">
        <f t="shared" si="1"/>
        <v>1</v>
      </c>
      <c r="H12" s="291">
        <f t="shared" si="5"/>
        <v>1</v>
      </c>
      <c r="I12" s="290">
        <v>1228</v>
      </c>
      <c r="J12" s="264">
        <f t="shared" si="2"/>
        <v>1</v>
      </c>
      <c r="K12" s="291">
        <f t="shared" si="6"/>
        <v>1</v>
      </c>
      <c r="L12" s="290">
        <v>1228</v>
      </c>
      <c r="M12" s="264">
        <f t="shared" si="3"/>
        <v>1</v>
      </c>
      <c r="N12" s="291">
        <f t="shared" si="7"/>
        <v>1</v>
      </c>
      <c r="O12" s="290">
        <v>729.36</v>
      </c>
      <c r="P12" s="264">
        <f t="shared" si="4"/>
        <v>0.5939</v>
      </c>
      <c r="Q12" s="291">
        <f t="shared" si="8"/>
        <v>5</v>
      </c>
    </row>
    <row r="13" spans="1:17" ht="15" customHeight="1">
      <c r="A13" s="275" t="s">
        <v>63</v>
      </c>
      <c r="B13" s="251" t="s">
        <v>23</v>
      </c>
      <c r="C13" s="252">
        <v>1644</v>
      </c>
      <c r="D13" s="252">
        <v>944</v>
      </c>
      <c r="E13" s="289">
        <v>700</v>
      </c>
      <c r="F13" s="290">
        <v>944</v>
      </c>
      <c r="G13" s="264">
        <f t="shared" si="1"/>
        <v>0.5742</v>
      </c>
      <c r="H13" s="291">
        <f t="shared" si="5"/>
        <v>11</v>
      </c>
      <c r="I13" s="290">
        <v>944</v>
      </c>
      <c r="J13" s="264">
        <f t="shared" si="2"/>
        <v>0.5742</v>
      </c>
      <c r="K13" s="291">
        <f t="shared" si="6"/>
        <v>9</v>
      </c>
      <c r="L13" s="290">
        <v>944</v>
      </c>
      <c r="M13" s="264">
        <f t="shared" si="3"/>
        <v>0.5742</v>
      </c>
      <c r="N13" s="291">
        <f t="shared" si="7"/>
        <v>8</v>
      </c>
      <c r="O13" s="290">
        <v>944</v>
      </c>
      <c r="P13" s="264">
        <f t="shared" si="4"/>
        <v>0.5742</v>
      </c>
      <c r="Q13" s="291">
        <f t="shared" si="8"/>
        <v>6</v>
      </c>
    </row>
    <row r="14" spans="1:17" ht="15" customHeight="1">
      <c r="A14" s="275" t="s">
        <v>64</v>
      </c>
      <c r="B14" s="251" t="s">
        <v>85</v>
      </c>
      <c r="C14" s="252">
        <v>1376</v>
      </c>
      <c r="D14" s="252">
        <v>900</v>
      </c>
      <c r="E14" s="289">
        <v>476</v>
      </c>
      <c r="F14" s="292">
        <v>900</v>
      </c>
      <c r="G14" s="264">
        <f t="shared" si="1"/>
        <v>0.6541</v>
      </c>
      <c r="H14" s="291">
        <f t="shared" si="5"/>
        <v>10</v>
      </c>
      <c r="I14" s="292">
        <v>900</v>
      </c>
      <c r="J14" s="264">
        <f t="shared" si="2"/>
        <v>0.6541</v>
      </c>
      <c r="K14" s="291">
        <f t="shared" si="6"/>
        <v>8</v>
      </c>
      <c r="L14" s="292">
        <v>678.24</v>
      </c>
      <c r="M14" s="264">
        <f t="shared" si="3"/>
        <v>0.4929</v>
      </c>
      <c r="N14" s="291">
        <f t="shared" si="7"/>
        <v>10</v>
      </c>
      <c r="O14" s="292">
        <v>678.24</v>
      </c>
      <c r="P14" s="264">
        <f t="shared" si="4"/>
        <v>0.4929</v>
      </c>
      <c r="Q14" s="291">
        <f t="shared" si="8"/>
        <v>7</v>
      </c>
    </row>
    <row r="15" spans="1:17" ht="15" customHeight="1">
      <c r="A15" s="275" t="s">
        <v>65</v>
      </c>
      <c r="B15" s="251" t="s">
        <v>33</v>
      </c>
      <c r="C15" s="252">
        <v>1948</v>
      </c>
      <c r="D15" s="252">
        <v>683</v>
      </c>
      <c r="E15" s="289">
        <v>1265</v>
      </c>
      <c r="F15" s="290">
        <v>683</v>
      </c>
      <c r="G15" s="264">
        <f t="shared" si="1"/>
        <v>0.3506</v>
      </c>
      <c r="H15" s="291">
        <f t="shared" si="5"/>
        <v>15</v>
      </c>
      <c r="I15" s="290">
        <v>683</v>
      </c>
      <c r="J15" s="264">
        <f t="shared" si="2"/>
        <v>0.3506</v>
      </c>
      <c r="K15" s="291">
        <f t="shared" si="6"/>
        <v>12</v>
      </c>
      <c r="L15" s="290">
        <v>683</v>
      </c>
      <c r="M15" s="264">
        <f t="shared" si="3"/>
        <v>0.3506</v>
      </c>
      <c r="N15" s="291">
        <f t="shared" si="7"/>
        <v>11</v>
      </c>
      <c r="O15" s="290">
        <v>683</v>
      </c>
      <c r="P15" s="264">
        <f t="shared" si="4"/>
        <v>0.3506</v>
      </c>
      <c r="Q15" s="291">
        <f t="shared" si="8"/>
        <v>8</v>
      </c>
    </row>
    <row r="16" spans="1:17" ht="15" customHeight="1">
      <c r="A16" s="275" t="s">
        <v>66</v>
      </c>
      <c r="B16" s="251" t="s">
        <v>92</v>
      </c>
      <c r="C16" s="252">
        <v>1572</v>
      </c>
      <c r="D16" s="252">
        <v>1176</v>
      </c>
      <c r="E16" s="289">
        <v>396</v>
      </c>
      <c r="F16" s="290">
        <v>1176</v>
      </c>
      <c r="G16" s="264">
        <f t="shared" si="1"/>
        <v>0.7481</v>
      </c>
      <c r="H16" s="291">
        <f t="shared" si="5"/>
        <v>8</v>
      </c>
      <c r="I16" s="290">
        <v>1176</v>
      </c>
      <c r="J16" s="264">
        <f t="shared" si="2"/>
        <v>0.7481</v>
      </c>
      <c r="K16" s="291">
        <f t="shared" si="6"/>
        <v>6</v>
      </c>
      <c r="L16" s="290">
        <v>1176</v>
      </c>
      <c r="M16" s="264">
        <f t="shared" si="3"/>
        <v>0.7481</v>
      </c>
      <c r="N16" s="291">
        <f t="shared" si="7"/>
        <v>6</v>
      </c>
      <c r="O16" s="290">
        <v>445.5</v>
      </c>
      <c r="P16" s="264">
        <f t="shared" si="4"/>
        <v>0.2834</v>
      </c>
      <c r="Q16" s="291">
        <f t="shared" si="8"/>
        <v>9</v>
      </c>
    </row>
    <row r="17" spans="1:17" ht="15" customHeight="1">
      <c r="A17" s="275" t="s">
        <v>68</v>
      </c>
      <c r="B17" s="251" t="s">
        <v>25</v>
      </c>
      <c r="C17" s="252">
        <v>2531</v>
      </c>
      <c r="D17" s="252">
        <v>1373</v>
      </c>
      <c r="E17" s="289">
        <v>1158</v>
      </c>
      <c r="F17" s="290">
        <v>1373</v>
      </c>
      <c r="G17" s="264">
        <f t="shared" si="1"/>
        <v>0.5425</v>
      </c>
      <c r="H17" s="291">
        <f t="shared" si="5"/>
        <v>13</v>
      </c>
      <c r="I17" s="290">
        <v>1373</v>
      </c>
      <c r="J17" s="264">
        <f t="shared" si="2"/>
        <v>0.5425</v>
      </c>
      <c r="K17" s="291">
        <f t="shared" si="6"/>
        <v>11</v>
      </c>
      <c r="L17" s="290">
        <v>524.71</v>
      </c>
      <c r="M17" s="264">
        <f t="shared" si="3"/>
        <v>0.2073</v>
      </c>
      <c r="N17" s="291">
        <f t="shared" si="7"/>
        <v>12</v>
      </c>
      <c r="O17" s="290">
        <v>524.71</v>
      </c>
      <c r="P17" s="264">
        <f t="shared" si="4"/>
        <v>0.2073</v>
      </c>
      <c r="Q17" s="291">
        <f t="shared" si="8"/>
        <v>10</v>
      </c>
    </row>
    <row r="18" spans="1:17" ht="15" customHeight="1">
      <c r="A18" s="275" t="s">
        <v>69</v>
      </c>
      <c r="B18" s="251" t="s">
        <v>32</v>
      </c>
      <c r="C18" s="252">
        <v>2218</v>
      </c>
      <c r="D18" s="252">
        <v>1678</v>
      </c>
      <c r="E18" s="289">
        <v>540</v>
      </c>
      <c r="F18" s="290">
        <v>1678</v>
      </c>
      <c r="G18" s="264">
        <f t="shared" si="1"/>
        <v>0.7565</v>
      </c>
      <c r="H18" s="291">
        <f t="shared" si="5"/>
        <v>7</v>
      </c>
      <c r="I18" s="290">
        <v>370.46</v>
      </c>
      <c r="J18" s="264">
        <f t="shared" si="2"/>
        <v>0.167</v>
      </c>
      <c r="K18" s="291">
        <f t="shared" si="6"/>
        <v>13</v>
      </c>
      <c r="L18" s="290">
        <v>370.46</v>
      </c>
      <c r="M18" s="264">
        <f t="shared" si="3"/>
        <v>0.167</v>
      </c>
      <c r="N18" s="291">
        <f t="shared" si="7"/>
        <v>13</v>
      </c>
      <c r="O18" s="290">
        <v>370.46</v>
      </c>
      <c r="P18" s="264">
        <f t="shared" si="4"/>
        <v>0.167</v>
      </c>
      <c r="Q18" s="291">
        <f t="shared" si="8"/>
        <v>11</v>
      </c>
    </row>
    <row r="19" spans="1:17" ht="15" customHeight="1">
      <c r="A19" s="275" t="s">
        <v>70</v>
      </c>
      <c r="B19" s="251" t="s">
        <v>37</v>
      </c>
      <c r="C19" s="252">
        <v>1142</v>
      </c>
      <c r="D19" s="252">
        <v>169</v>
      </c>
      <c r="E19" s="289">
        <v>973</v>
      </c>
      <c r="F19" s="290">
        <v>169</v>
      </c>
      <c r="G19" s="264">
        <f t="shared" si="1"/>
        <v>0.148</v>
      </c>
      <c r="H19" s="291">
        <f t="shared" si="5"/>
        <v>17</v>
      </c>
      <c r="I19" s="290">
        <v>169</v>
      </c>
      <c r="J19" s="264">
        <f t="shared" si="2"/>
        <v>0.148</v>
      </c>
      <c r="K19" s="291">
        <f t="shared" si="6"/>
        <v>14</v>
      </c>
      <c r="L19" s="290">
        <v>169</v>
      </c>
      <c r="M19" s="264">
        <f t="shared" si="3"/>
        <v>0.148</v>
      </c>
      <c r="N19" s="291">
        <f t="shared" si="7"/>
        <v>14</v>
      </c>
      <c r="O19" s="290">
        <v>169</v>
      </c>
      <c r="P19" s="264">
        <f t="shared" si="4"/>
        <v>0.148</v>
      </c>
      <c r="Q19" s="291">
        <f t="shared" si="8"/>
        <v>12</v>
      </c>
    </row>
    <row r="20" spans="1:17" ht="15" customHeight="1">
      <c r="A20" s="275" t="s">
        <v>71</v>
      </c>
      <c r="B20" s="251" t="s">
        <v>43</v>
      </c>
      <c r="C20" s="252">
        <v>1982</v>
      </c>
      <c r="D20" s="252">
        <v>1982</v>
      </c>
      <c r="E20" s="289">
        <v>0</v>
      </c>
      <c r="F20" s="290">
        <v>1982</v>
      </c>
      <c r="G20" s="264">
        <f t="shared" si="1"/>
        <v>1</v>
      </c>
      <c r="H20" s="291">
        <f t="shared" si="5"/>
        <v>1</v>
      </c>
      <c r="I20" s="290">
        <v>173</v>
      </c>
      <c r="J20" s="264">
        <f t="shared" si="2"/>
        <v>0.0873</v>
      </c>
      <c r="K20" s="291">
        <f t="shared" si="6"/>
        <v>15</v>
      </c>
      <c r="L20" s="290">
        <v>173</v>
      </c>
      <c r="M20" s="264">
        <f t="shared" si="3"/>
        <v>0.0873</v>
      </c>
      <c r="N20" s="291">
        <f t="shared" si="7"/>
        <v>15</v>
      </c>
      <c r="O20" s="290">
        <v>173</v>
      </c>
      <c r="P20" s="264">
        <f t="shared" si="4"/>
        <v>0.0873</v>
      </c>
      <c r="Q20" s="291">
        <f t="shared" si="8"/>
        <v>13</v>
      </c>
    </row>
    <row r="21" spans="1:17" ht="15" customHeight="1">
      <c r="A21" s="275" t="s">
        <v>72</v>
      </c>
      <c r="B21" s="251" t="s">
        <v>86</v>
      </c>
      <c r="C21" s="252">
        <v>2061</v>
      </c>
      <c r="D21" s="252">
        <v>1826</v>
      </c>
      <c r="E21" s="289">
        <v>235</v>
      </c>
      <c r="F21" s="290">
        <v>1826</v>
      </c>
      <c r="G21" s="264">
        <f t="shared" si="1"/>
        <v>0.886</v>
      </c>
      <c r="H21" s="291">
        <f t="shared" si="5"/>
        <v>5</v>
      </c>
      <c r="I21" s="290">
        <v>1826</v>
      </c>
      <c r="J21" s="264">
        <f t="shared" si="2"/>
        <v>0.886</v>
      </c>
      <c r="K21" s="291">
        <f t="shared" si="6"/>
        <v>4</v>
      </c>
      <c r="L21" s="290">
        <v>1826</v>
      </c>
      <c r="M21" s="264">
        <f t="shared" si="3"/>
        <v>0.886</v>
      </c>
      <c r="N21" s="291">
        <f t="shared" si="7"/>
        <v>4</v>
      </c>
      <c r="O21" s="290">
        <v>0</v>
      </c>
      <c r="P21" s="264">
        <f t="shared" si="4"/>
        <v>0</v>
      </c>
      <c r="Q21" s="291">
        <f t="shared" si="8"/>
        <v>14</v>
      </c>
    </row>
    <row r="22" spans="1:17" ht="15" customHeight="1">
      <c r="A22" s="275" t="s">
        <v>73</v>
      </c>
      <c r="B22" s="251" t="s">
        <v>93</v>
      </c>
      <c r="C22" s="252">
        <v>472</v>
      </c>
      <c r="D22" s="252">
        <v>267</v>
      </c>
      <c r="E22" s="289">
        <v>205</v>
      </c>
      <c r="F22" s="290">
        <v>267</v>
      </c>
      <c r="G22" s="264">
        <f t="shared" si="1"/>
        <v>0.5657</v>
      </c>
      <c r="H22" s="291">
        <f t="shared" si="5"/>
        <v>12</v>
      </c>
      <c r="I22" s="290">
        <v>267</v>
      </c>
      <c r="J22" s="264">
        <f t="shared" si="2"/>
        <v>0.5657</v>
      </c>
      <c r="K22" s="291">
        <f t="shared" si="6"/>
        <v>10</v>
      </c>
      <c r="L22" s="290">
        <v>267</v>
      </c>
      <c r="M22" s="264">
        <f t="shared" si="3"/>
        <v>0.5657</v>
      </c>
      <c r="N22" s="291">
        <f t="shared" si="7"/>
        <v>9</v>
      </c>
      <c r="O22" s="290">
        <v>0</v>
      </c>
      <c r="P22" s="264">
        <f t="shared" si="4"/>
        <v>0</v>
      </c>
      <c r="Q22" s="291">
        <f t="shared" si="8"/>
        <v>14</v>
      </c>
    </row>
    <row r="23" spans="1:17" ht="15" customHeight="1">
      <c r="A23" s="275" t="s">
        <v>74</v>
      </c>
      <c r="B23" s="251" t="s">
        <v>36</v>
      </c>
      <c r="C23" s="252">
        <v>2027</v>
      </c>
      <c r="D23" s="252">
        <v>1862</v>
      </c>
      <c r="E23" s="289">
        <v>165</v>
      </c>
      <c r="F23" s="290">
        <v>1010</v>
      </c>
      <c r="G23" s="264">
        <f t="shared" si="1"/>
        <v>0.4983</v>
      </c>
      <c r="H23" s="291">
        <f t="shared" si="5"/>
        <v>14</v>
      </c>
      <c r="I23" s="290">
        <v>8.75</v>
      </c>
      <c r="J23" s="264">
        <f t="shared" si="2"/>
        <v>0.0043</v>
      </c>
      <c r="K23" s="291">
        <f t="shared" si="6"/>
        <v>16</v>
      </c>
      <c r="L23" s="290">
        <v>8.75</v>
      </c>
      <c r="M23" s="264">
        <f t="shared" si="3"/>
        <v>0.0043</v>
      </c>
      <c r="N23" s="291">
        <f t="shared" si="7"/>
        <v>16</v>
      </c>
      <c r="O23" s="290">
        <v>0</v>
      </c>
      <c r="P23" s="264">
        <f t="shared" si="4"/>
        <v>0</v>
      </c>
      <c r="Q23" s="291">
        <f t="shared" si="8"/>
        <v>14</v>
      </c>
    </row>
    <row r="24" spans="1:17" ht="15" customHeight="1">
      <c r="A24" s="275" t="s">
        <v>75</v>
      </c>
      <c r="B24" s="251" t="s">
        <v>29</v>
      </c>
      <c r="C24" s="252">
        <v>1280</v>
      </c>
      <c r="D24" s="252">
        <v>1018</v>
      </c>
      <c r="E24" s="289">
        <v>262</v>
      </c>
      <c r="F24" s="290">
        <v>300</v>
      </c>
      <c r="G24" s="264">
        <f t="shared" si="1"/>
        <v>0.2344</v>
      </c>
      <c r="H24" s="291">
        <f t="shared" si="5"/>
        <v>16</v>
      </c>
      <c r="I24" s="290">
        <v>0</v>
      </c>
      <c r="J24" s="264">
        <f t="shared" si="2"/>
        <v>0</v>
      </c>
      <c r="K24" s="291">
        <f t="shared" si="6"/>
        <v>17</v>
      </c>
      <c r="L24" s="290">
        <v>0</v>
      </c>
      <c r="M24" s="264">
        <f t="shared" si="3"/>
        <v>0</v>
      </c>
      <c r="N24" s="291">
        <f t="shared" si="7"/>
        <v>17</v>
      </c>
      <c r="O24" s="290">
        <v>0</v>
      </c>
      <c r="P24" s="264">
        <f t="shared" si="4"/>
        <v>0</v>
      </c>
      <c r="Q24" s="291">
        <f t="shared" si="8"/>
        <v>14</v>
      </c>
    </row>
    <row r="25" spans="1:17" ht="15" customHeight="1">
      <c r="A25" s="275" t="s">
        <v>94</v>
      </c>
      <c r="B25" s="251" t="s">
        <v>24</v>
      </c>
      <c r="C25" s="252">
        <v>508</v>
      </c>
      <c r="D25" s="252">
        <v>0</v>
      </c>
      <c r="E25" s="289">
        <v>508</v>
      </c>
      <c r="F25" s="290">
        <v>0</v>
      </c>
      <c r="G25" s="264">
        <f t="shared" si="1"/>
        <v>0</v>
      </c>
      <c r="H25" s="291">
        <f t="shared" si="5"/>
        <v>18</v>
      </c>
      <c r="I25" s="290">
        <v>0</v>
      </c>
      <c r="J25" s="264">
        <f t="shared" si="2"/>
        <v>0</v>
      </c>
      <c r="K25" s="291">
        <f t="shared" si="6"/>
        <v>17</v>
      </c>
      <c r="L25" s="290">
        <v>0</v>
      </c>
      <c r="M25" s="264">
        <f t="shared" si="3"/>
        <v>0</v>
      </c>
      <c r="N25" s="291">
        <f t="shared" si="7"/>
        <v>17</v>
      </c>
      <c r="O25" s="290">
        <v>0</v>
      </c>
      <c r="P25" s="264">
        <f t="shared" si="4"/>
        <v>0</v>
      </c>
      <c r="Q25" s="291">
        <f t="shared" si="8"/>
        <v>14</v>
      </c>
    </row>
    <row r="26" spans="1:17" ht="15" customHeight="1">
      <c r="A26" s="275" t="s">
        <v>95</v>
      </c>
      <c r="B26" s="251" t="s">
        <v>28</v>
      </c>
      <c r="C26" s="252">
        <v>550</v>
      </c>
      <c r="D26" s="252">
        <v>0</v>
      </c>
      <c r="E26" s="289">
        <v>550</v>
      </c>
      <c r="F26" s="290">
        <v>0</v>
      </c>
      <c r="G26" s="264">
        <f t="shared" si="1"/>
        <v>0</v>
      </c>
      <c r="H26" s="291">
        <f t="shared" si="5"/>
        <v>18</v>
      </c>
      <c r="I26" s="290">
        <v>0</v>
      </c>
      <c r="J26" s="264">
        <f t="shared" si="2"/>
        <v>0</v>
      </c>
      <c r="K26" s="291">
        <f t="shared" si="6"/>
        <v>17</v>
      </c>
      <c r="L26" s="290">
        <v>0</v>
      </c>
      <c r="M26" s="264">
        <f t="shared" si="3"/>
        <v>0</v>
      </c>
      <c r="N26" s="291">
        <f t="shared" si="7"/>
        <v>17</v>
      </c>
      <c r="O26" s="290">
        <v>0</v>
      </c>
      <c r="P26" s="264">
        <f t="shared" si="4"/>
        <v>0</v>
      </c>
      <c r="Q26" s="291">
        <f t="shared" si="8"/>
        <v>14</v>
      </c>
    </row>
    <row r="27" spans="1:17" ht="15" customHeight="1">
      <c r="A27" s="275" t="s">
        <v>96</v>
      </c>
      <c r="B27" s="251" t="s">
        <v>35</v>
      </c>
      <c r="C27" s="252">
        <v>2632</v>
      </c>
      <c r="D27" s="252">
        <v>1377</v>
      </c>
      <c r="E27" s="289">
        <v>1255</v>
      </c>
      <c r="F27" s="290">
        <v>0</v>
      </c>
      <c r="G27" s="264">
        <f t="shared" si="1"/>
        <v>0</v>
      </c>
      <c r="H27" s="291">
        <f t="shared" si="5"/>
        <v>18</v>
      </c>
      <c r="I27" s="290">
        <v>0</v>
      </c>
      <c r="J27" s="264">
        <f t="shared" si="2"/>
        <v>0</v>
      </c>
      <c r="K27" s="291">
        <f t="shared" si="6"/>
        <v>17</v>
      </c>
      <c r="L27" s="290">
        <v>0</v>
      </c>
      <c r="M27" s="264">
        <f t="shared" si="3"/>
        <v>0</v>
      </c>
      <c r="N27" s="291">
        <f t="shared" si="7"/>
        <v>17</v>
      </c>
      <c r="O27" s="290">
        <v>0</v>
      </c>
      <c r="P27" s="264">
        <f t="shared" si="4"/>
        <v>0</v>
      </c>
      <c r="Q27" s="291">
        <f t="shared" si="8"/>
        <v>14</v>
      </c>
    </row>
    <row r="28" spans="1:17" ht="15" customHeight="1">
      <c r="A28" s="275" t="s">
        <v>97</v>
      </c>
      <c r="B28" s="251" t="s">
        <v>30</v>
      </c>
      <c r="C28" s="252">
        <v>1324</v>
      </c>
      <c r="D28" s="252">
        <v>131</v>
      </c>
      <c r="E28" s="289">
        <v>1193</v>
      </c>
      <c r="F28" s="293">
        <v>0</v>
      </c>
      <c r="G28" s="264">
        <f t="shared" si="1"/>
        <v>0</v>
      </c>
      <c r="H28" s="291">
        <f t="shared" si="5"/>
        <v>18</v>
      </c>
      <c r="I28" s="293">
        <v>0</v>
      </c>
      <c r="J28" s="264">
        <f t="shared" si="2"/>
        <v>0</v>
      </c>
      <c r="K28" s="291">
        <f t="shared" si="6"/>
        <v>17</v>
      </c>
      <c r="L28" s="293">
        <v>0</v>
      </c>
      <c r="M28" s="264">
        <f t="shared" si="3"/>
        <v>0</v>
      </c>
      <c r="N28" s="291">
        <f t="shared" si="7"/>
        <v>17</v>
      </c>
      <c r="O28" s="293">
        <v>0</v>
      </c>
      <c r="P28" s="264">
        <f t="shared" si="4"/>
        <v>0</v>
      </c>
      <c r="Q28" s="291">
        <f t="shared" si="8"/>
        <v>14</v>
      </c>
    </row>
    <row r="29" spans="1:17" ht="15" customHeight="1">
      <c r="A29" s="276" t="s">
        <v>98</v>
      </c>
      <c r="B29" s="277" t="s">
        <v>34</v>
      </c>
      <c r="C29" s="278">
        <v>735</v>
      </c>
      <c r="D29" s="278">
        <v>0</v>
      </c>
      <c r="E29" s="294">
        <v>735</v>
      </c>
      <c r="F29" s="295">
        <v>0</v>
      </c>
      <c r="G29" s="296">
        <f t="shared" si="1"/>
        <v>0</v>
      </c>
      <c r="H29" s="297">
        <f t="shared" si="5"/>
        <v>18</v>
      </c>
      <c r="I29" s="295">
        <v>0</v>
      </c>
      <c r="J29" s="296">
        <f t="shared" si="2"/>
        <v>0</v>
      </c>
      <c r="K29" s="297">
        <f t="shared" si="6"/>
        <v>17</v>
      </c>
      <c r="L29" s="295">
        <v>0</v>
      </c>
      <c r="M29" s="296">
        <f t="shared" si="3"/>
        <v>0</v>
      </c>
      <c r="N29" s="297">
        <f t="shared" si="7"/>
        <v>17</v>
      </c>
      <c r="O29" s="295">
        <v>0</v>
      </c>
      <c r="P29" s="296">
        <f t="shared" si="4"/>
        <v>0</v>
      </c>
      <c r="Q29" s="297">
        <f t="shared" si="8"/>
        <v>14</v>
      </c>
    </row>
    <row r="30" spans="1:17" ht="87" customHeight="1">
      <c r="A30" s="258" t="s">
        <v>76</v>
      </c>
      <c r="B30" s="259"/>
      <c r="C30" s="258"/>
      <c r="D30" s="258"/>
      <c r="E30" s="258"/>
      <c r="F30" s="258"/>
      <c r="G30" s="258"/>
      <c r="H30" s="258"/>
      <c r="I30" s="258"/>
      <c r="J30" s="258"/>
      <c r="K30" s="258"/>
      <c r="L30" s="258"/>
      <c r="M30" s="258"/>
      <c r="N30" s="258"/>
      <c r="O30" s="258"/>
      <c r="P30" s="258"/>
      <c r="Q30" s="258"/>
    </row>
  </sheetData>
  <sheetProtection/>
  <mergeCells count="11">
    <mergeCell ref="A1:B1"/>
    <mergeCell ref="A2:Q2"/>
    <mergeCell ref="C5:E5"/>
    <mergeCell ref="F5:H5"/>
    <mergeCell ref="I5:K5"/>
    <mergeCell ref="L5:N5"/>
    <mergeCell ref="O5:Q5"/>
    <mergeCell ref="A7:B7"/>
    <mergeCell ref="A30:Q30"/>
    <mergeCell ref="A5:A6"/>
    <mergeCell ref="B5:B6"/>
  </mergeCells>
  <printOptions horizontalCentered="1"/>
  <pageMargins left="0.4326388888888889" right="0.4326388888888889" top="0.3145833333333333" bottom="0.3145833333333333" header="0.15694444444444444" footer="0.15694444444444444"/>
  <pageSetup horizontalDpi="600" verticalDpi="600" orientation="landscape" paperSize="9" scale="95"/>
</worksheet>
</file>

<file path=xl/worksheets/sheet9.xml><?xml version="1.0" encoding="utf-8"?>
<worksheet xmlns="http://schemas.openxmlformats.org/spreadsheetml/2006/main" xmlns:r="http://schemas.openxmlformats.org/officeDocument/2006/relationships">
  <dimension ref="A1:O29"/>
  <sheetViews>
    <sheetView tabSelected="1" view="pageBreakPreview" zoomScaleSheetLayoutView="100" workbookViewId="0" topLeftCell="A1">
      <selection activeCell="E12" sqref="E12"/>
    </sheetView>
  </sheetViews>
  <sheetFormatPr defaultColWidth="8.75390625" defaultRowHeight="14.25"/>
  <cols>
    <col min="1" max="1" width="7.125" style="0" customWidth="1"/>
    <col min="2" max="2" width="9.375" style="237" customWidth="1"/>
    <col min="3" max="3" width="9.375" style="0" customWidth="1"/>
    <col min="4" max="4" width="12.00390625" style="0" customWidth="1"/>
    <col min="5" max="5" width="9.50390625" style="0" customWidth="1"/>
    <col min="6" max="6" width="5.625" style="0" customWidth="1"/>
    <col min="7" max="7" width="10.75390625" style="0" customWidth="1"/>
    <col min="9" max="9" width="5.625" style="0" customWidth="1"/>
    <col min="10" max="10" width="11.125" style="0" customWidth="1"/>
    <col min="12" max="12" width="5.625" style="0" customWidth="1"/>
    <col min="13" max="13" width="11.375" style="0" customWidth="1"/>
    <col min="15" max="15" width="5.625" style="0" customWidth="1"/>
  </cols>
  <sheetData>
    <row r="1" spans="1:15" ht="18.75">
      <c r="A1" s="238" t="s">
        <v>99</v>
      </c>
      <c r="B1" s="239"/>
      <c r="C1" s="55"/>
      <c r="D1" s="55"/>
      <c r="E1" s="55"/>
      <c r="F1" s="55"/>
      <c r="G1" s="55"/>
      <c r="H1" s="55"/>
      <c r="I1" s="55"/>
      <c r="J1" s="55"/>
      <c r="K1" s="55"/>
      <c r="L1" s="55"/>
      <c r="M1" s="55"/>
      <c r="N1" s="55"/>
      <c r="O1" s="55"/>
    </row>
    <row r="2" spans="1:15" ht="51" customHeight="1">
      <c r="A2" s="240" t="s">
        <v>100</v>
      </c>
      <c r="B2" s="241"/>
      <c r="C2" s="241"/>
      <c r="D2" s="241"/>
      <c r="E2" s="241"/>
      <c r="F2" s="241"/>
      <c r="G2" s="241"/>
      <c r="H2" s="241"/>
      <c r="I2" s="241"/>
      <c r="J2" s="241"/>
      <c r="K2" s="241"/>
      <c r="L2" s="241"/>
      <c r="M2" s="241"/>
      <c r="N2" s="241"/>
      <c r="O2" s="241"/>
    </row>
    <row r="3" spans="1:15" ht="18.75" customHeight="1">
      <c r="A3" s="242"/>
      <c r="B3" s="56"/>
      <c r="C3" s="242"/>
      <c r="D3" s="242"/>
      <c r="E3" s="242"/>
      <c r="F3" s="242"/>
      <c r="G3" s="242"/>
      <c r="H3" s="242"/>
      <c r="I3" s="242"/>
      <c r="J3" s="55" t="s">
        <v>46</v>
      </c>
      <c r="K3" s="55"/>
      <c r="L3" s="55"/>
      <c r="M3" s="266" t="s">
        <v>81</v>
      </c>
      <c r="N3" s="55"/>
      <c r="O3" s="55"/>
    </row>
    <row r="4" spans="1:15" ht="18" customHeight="1">
      <c r="A4" s="243" t="s">
        <v>2</v>
      </c>
      <c r="B4" s="243" t="s">
        <v>3</v>
      </c>
      <c r="C4" s="244" t="s">
        <v>89</v>
      </c>
      <c r="D4" s="245" t="s">
        <v>49</v>
      </c>
      <c r="E4" s="260"/>
      <c r="F4" s="260"/>
      <c r="G4" s="245" t="s">
        <v>50</v>
      </c>
      <c r="H4" s="260"/>
      <c r="I4" s="260"/>
      <c r="J4" s="245" t="s">
        <v>51</v>
      </c>
      <c r="K4" s="260"/>
      <c r="L4" s="260"/>
      <c r="M4" s="245" t="s">
        <v>52</v>
      </c>
      <c r="N4" s="260"/>
      <c r="O4" s="260"/>
    </row>
    <row r="5" spans="1:15" ht="30" customHeight="1">
      <c r="A5" s="243"/>
      <c r="B5" s="243"/>
      <c r="C5" s="244"/>
      <c r="D5" s="246" t="s">
        <v>53</v>
      </c>
      <c r="E5" s="261" t="s">
        <v>54</v>
      </c>
      <c r="F5" s="261" t="s">
        <v>55</v>
      </c>
      <c r="G5" s="246" t="s">
        <v>53</v>
      </c>
      <c r="H5" s="261" t="s">
        <v>54</v>
      </c>
      <c r="I5" s="261" t="s">
        <v>55</v>
      </c>
      <c r="J5" s="246" t="s">
        <v>53</v>
      </c>
      <c r="K5" s="261" t="s">
        <v>54</v>
      </c>
      <c r="L5" s="261" t="s">
        <v>55</v>
      </c>
      <c r="M5" s="246" t="s">
        <v>53</v>
      </c>
      <c r="N5" s="261" t="s">
        <v>54</v>
      </c>
      <c r="O5" s="261" t="s">
        <v>55</v>
      </c>
    </row>
    <row r="6" spans="1:15" ht="17.25" customHeight="1">
      <c r="A6" s="247" t="s">
        <v>21</v>
      </c>
      <c r="B6" s="247"/>
      <c r="C6" s="248">
        <f aca="true" t="shared" si="0" ref="C6:G6">SUM(C7:C28)</f>
        <v>21810</v>
      </c>
      <c r="D6" s="249">
        <f t="shared" si="0"/>
        <v>18582.4</v>
      </c>
      <c r="E6" s="262">
        <f aca="true" t="shared" si="1" ref="E6:E28">ROUND(D6/C6,4)</f>
        <v>0.852</v>
      </c>
      <c r="F6" s="263" t="s">
        <v>57</v>
      </c>
      <c r="G6" s="249">
        <f t="shared" si="0"/>
        <v>14164.609999999999</v>
      </c>
      <c r="H6" s="262">
        <f aca="true" t="shared" si="2" ref="H6:H28">ROUND(G6/C6,4)</f>
        <v>0.6495</v>
      </c>
      <c r="I6" s="263" t="s">
        <v>57</v>
      </c>
      <c r="J6" s="249">
        <f>SUM(J7:J28)</f>
        <v>13094.559999999998</v>
      </c>
      <c r="K6" s="262">
        <f aca="true" t="shared" si="3" ref="K6:K28">ROUND(J6/C6,4)</f>
        <v>0.6004</v>
      </c>
      <c r="L6" s="263" t="s">
        <v>57</v>
      </c>
      <c r="M6" s="249">
        <f>SUM(M7:M28)</f>
        <v>9337.969999999998</v>
      </c>
      <c r="N6" s="262">
        <f aca="true" t="shared" si="4" ref="N6:N28">ROUND(M6/C6,4)</f>
        <v>0.4282</v>
      </c>
      <c r="O6" s="263" t="s">
        <v>57</v>
      </c>
    </row>
    <row r="7" spans="1:15" ht="15.75" customHeight="1">
      <c r="A7" s="250" t="s">
        <v>58</v>
      </c>
      <c r="B7" s="251" t="s">
        <v>24</v>
      </c>
      <c r="C7" s="252">
        <v>0</v>
      </c>
      <c r="D7" s="253">
        <v>0</v>
      </c>
      <c r="E7" s="264">
        <v>1</v>
      </c>
      <c r="F7" s="265">
        <f aca="true" t="shared" si="5" ref="F7:F28">RANK(E7,$E$7:$E$29)</f>
        <v>1</v>
      </c>
      <c r="G7" s="253">
        <v>0</v>
      </c>
      <c r="H7" s="264">
        <v>1</v>
      </c>
      <c r="I7" s="265">
        <f aca="true" t="shared" si="6" ref="I7:I28">RANK(H7,$H$7:$H$29)</f>
        <v>1</v>
      </c>
      <c r="J7" s="253">
        <v>0</v>
      </c>
      <c r="K7" s="264">
        <v>1</v>
      </c>
      <c r="L7" s="265">
        <f aca="true" t="shared" si="7" ref="L7:L28">RANK(K7,$K$7:$K$29)</f>
        <v>1</v>
      </c>
      <c r="M7" s="253">
        <v>0</v>
      </c>
      <c r="N7" s="264">
        <v>1</v>
      </c>
      <c r="O7" s="265">
        <f aca="true" t="shared" si="8" ref="O7:O28">RANK(N7,$N$7:$N$29)</f>
        <v>1</v>
      </c>
    </row>
    <row r="8" spans="1:15" ht="15.75" customHeight="1">
      <c r="A8" s="250" t="s">
        <v>59</v>
      </c>
      <c r="B8" s="251" t="s">
        <v>28</v>
      </c>
      <c r="C8" s="252">
        <v>0</v>
      </c>
      <c r="D8" s="253">
        <v>0</v>
      </c>
      <c r="E8" s="264">
        <v>1</v>
      </c>
      <c r="F8" s="265">
        <f t="shared" si="5"/>
        <v>1</v>
      </c>
      <c r="G8" s="253">
        <v>0</v>
      </c>
      <c r="H8" s="264">
        <v>1</v>
      </c>
      <c r="I8" s="265">
        <f t="shared" si="6"/>
        <v>1</v>
      </c>
      <c r="J8" s="253">
        <v>0</v>
      </c>
      <c r="K8" s="264">
        <v>1</v>
      </c>
      <c r="L8" s="265">
        <f t="shared" si="7"/>
        <v>1</v>
      </c>
      <c r="M8" s="253">
        <v>0</v>
      </c>
      <c r="N8" s="264">
        <v>1</v>
      </c>
      <c r="O8" s="265">
        <f t="shared" si="8"/>
        <v>1</v>
      </c>
    </row>
    <row r="9" spans="1:15" ht="15.75" customHeight="1">
      <c r="A9" s="250" t="s">
        <v>60</v>
      </c>
      <c r="B9" s="251" t="s">
        <v>34</v>
      </c>
      <c r="C9" s="252">
        <v>0</v>
      </c>
      <c r="D9" s="253">
        <v>0</v>
      </c>
      <c r="E9" s="264">
        <v>1</v>
      </c>
      <c r="F9" s="265">
        <f t="shared" si="5"/>
        <v>1</v>
      </c>
      <c r="G9" s="253">
        <v>0</v>
      </c>
      <c r="H9" s="264">
        <v>1</v>
      </c>
      <c r="I9" s="265">
        <f t="shared" si="6"/>
        <v>1</v>
      </c>
      <c r="J9" s="253">
        <v>0</v>
      </c>
      <c r="K9" s="264">
        <v>1</v>
      </c>
      <c r="L9" s="265">
        <f t="shared" si="7"/>
        <v>1</v>
      </c>
      <c r="M9" s="253">
        <v>0</v>
      </c>
      <c r="N9" s="264">
        <v>1</v>
      </c>
      <c r="O9" s="265">
        <f t="shared" si="8"/>
        <v>1</v>
      </c>
    </row>
    <row r="10" spans="1:15" ht="15.75" customHeight="1">
      <c r="A10" s="250" t="s">
        <v>61</v>
      </c>
      <c r="B10" s="251" t="s">
        <v>33</v>
      </c>
      <c r="C10" s="252">
        <v>683</v>
      </c>
      <c r="D10" s="253">
        <v>683</v>
      </c>
      <c r="E10" s="264">
        <f t="shared" si="1"/>
        <v>1</v>
      </c>
      <c r="F10" s="265">
        <f t="shared" si="5"/>
        <v>1</v>
      </c>
      <c r="G10" s="253">
        <v>683</v>
      </c>
      <c r="H10" s="264">
        <f t="shared" si="2"/>
        <v>1</v>
      </c>
      <c r="I10" s="265">
        <f t="shared" si="6"/>
        <v>1</v>
      </c>
      <c r="J10" s="253">
        <v>683</v>
      </c>
      <c r="K10" s="264">
        <f t="shared" si="3"/>
        <v>1</v>
      </c>
      <c r="L10" s="265">
        <f t="shared" si="7"/>
        <v>1</v>
      </c>
      <c r="M10" s="253">
        <v>683</v>
      </c>
      <c r="N10" s="264">
        <f t="shared" si="4"/>
        <v>1</v>
      </c>
      <c r="O10" s="265">
        <f t="shared" si="8"/>
        <v>1</v>
      </c>
    </row>
    <row r="11" spans="1:15" ht="15.75" customHeight="1">
      <c r="A11" s="250" t="s">
        <v>62</v>
      </c>
      <c r="B11" s="251" t="s">
        <v>31</v>
      </c>
      <c r="C11" s="252">
        <v>645</v>
      </c>
      <c r="D11" s="253">
        <v>645</v>
      </c>
      <c r="E11" s="264">
        <f t="shared" si="1"/>
        <v>1</v>
      </c>
      <c r="F11" s="265">
        <f t="shared" si="5"/>
        <v>1</v>
      </c>
      <c r="G11" s="253">
        <v>645</v>
      </c>
      <c r="H11" s="264">
        <f t="shared" si="2"/>
        <v>1</v>
      </c>
      <c r="I11" s="265">
        <f t="shared" si="6"/>
        <v>1</v>
      </c>
      <c r="J11" s="253">
        <v>645</v>
      </c>
      <c r="K11" s="264">
        <f t="shared" si="3"/>
        <v>1</v>
      </c>
      <c r="L11" s="265">
        <f t="shared" si="7"/>
        <v>1</v>
      </c>
      <c r="M11" s="253">
        <v>645</v>
      </c>
      <c r="N11" s="264">
        <f t="shared" si="4"/>
        <v>1</v>
      </c>
      <c r="O11" s="265">
        <f t="shared" si="8"/>
        <v>1</v>
      </c>
    </row>
    <row r="12" spans="1:15" ht="15.75" customHeight="1">
      <c r="A12" s="250" t="s">
        <v>63</v>
      </c>
      <c r="B12" s="251" t="s">
        <v>37</v>
      </c>
      <c r="C12" s="252">
        <v>169</v>
      </c>
      <c r="D12" s="253">
        <v>169</v>
      </c>
      <c r="E12" s="264">
        <f t="shared" si="1"/>
        <v>1</v>
      </c>
      <c r="F12" s="265">
        <f t="shared" si="5"/>
        <v>1</v>
      </c>
      <c r="G12" s="253">
        <v>169</v>
      </c>
      <c r="H12" s="264">
        <f t="shared" si="2"/>
        <v>1</v>
      </c>
      <c r="I12" s="265">
        <f t="shared" si="6"/>
        <v>1</v>
      </c>
      <c r="J12" s="253">
        <v>169</v>
      </c>
      <c r="K12" s="264">
        <f t="shared" si="3"/>
        <v>1</v>
      </c>
      <c r="L12" s="265">
        <f t="shared" si="7"/>
        <v>1</v>
      </c>
      <c r="M12" s="253">
        <v>169</v>
      </c>
      <c r="N12" s="264">
        <f t="shared" si="4"/>
        <v>1</v>
      </c>
      <c r="O12" s="265">
        <f t="shared" si="8"/>
        <v>1</v>
      </c>
    </row>
    <row r="13" spans="1:15" ht="15.75" customHeight="1">
      <c r="A13" s="250" t="s">
        <v>64</v>
      </c>
      <c r="B13" s="251" t="s">
        <v>23</v>
      </c>
      <c r="C13" s="252">
        <v>944</v>
      </c>
      <c r="D13" s="253">
        <v>944</v>
      </c>
      <c r="E13" s="264">
        <f t="shared" si="1"/>
        <v>1</v>
      </c>
      <c r="F13" s="265">
        <f t="shared" si="5"/>
        <v>1</v>
      </c>
      <c r="G13" s="253">
        <v>944</v>
      </c>
      <c r="H13" s="264">
        <f t="shared" si="2"/>
        <v>1</v>
      </c>
      <c r="I13" s="265">
        <f t="shared" si="6"/>
        <v>1</v>
      </c>
      <c r="J13" s="253">
        <v>944</v>
      </c>
      <c r="K13" s="264">
        <f t="shared" si="3"/>
        <v>1</v>
      </c>
      <c r="L13" s="265">
        <f t="shared" si="7"/>
        <v>1</v>
      </c>
      <c r="M13" s="253">
        <v>944</v>
      </c>
      <c r="N13" s="264">
        <f t="shared" si="4"/>
        <v>1</v>
      </c>
      <c r="O13" s="265">
        <f t="shared" si="8"/>
        <v>1</v>
      </c>
    </row>
    <row r="14" spans="1:15" ht="15.75" customHeight="1">
      <c r="A14" s="250" t="s">
        <v>65</v>
      </c>
      <c r="B14" s="251" t="s">
        <v>26</v>
      </c>
      <c r="C14" s="252">
        <v>1746</v>
      </c>
      <c r="D14" s="253">
        <v>1596.4</v>
      </c>
      <c r="E14" s="264">
        <f t="shared" si="1"/>
        <v>0.9143</v>
      </c>
      <c r="F14" s="265">
        <f t="shared" si="5"/>
        <v>18</v>
      </c>
      <c r="G14" s="253">
        <v>1596.4</v>
      </c>
      <c r="H14" s="264">
        <f t="shared" si="2"/>
        <v>0.9143</v>
      </c>
      <c r="I14" s="265">
        <f t="shared" si="6"/>
        <v>16</v>
      </c>
      <c r="J14" s="253">
        <v>1596.4</v>
      </c>
      <c r="K14" s="264">
        <f t="shared" si="3"/>
        <v>0.9143</v>
      </c>
      <c r="L14" s="265">
        <f t="shared" si="7"/>
        <v>14</v>
      </c>
      <c r="M14" s="253">
        <v>1596.4</v>
      </c>
      <c r="N14" s="264">
        <f t="shared" si="4"/>
        <v>0.9143</v>
      </c>
      <c r="O14" s="265">
        <f t="shared" si="8"/>
        <v>8</v>
      </c>
    </row>
    <row r="15" spans="1:15" ht="15.75" customHeight="1">
      <c r="A15" s="250" t="s">
        <v>66</v>
      </c>
      <c r="B15" s="251" t="s">
        <v>67</v>
      </c>
      <c r="C15" s="252">
        <v>1136</v>
      </c>
      <c r="D15" s="253">
        <v>1136</v>
      </c>
      <c r="E15" s="264">
        <f t="shared" si="1"/>
        <v>1</v>
      </c>
      <c r="F15" s="265">
        <f t="shared" si="5"/>
        <v>1</v>
      </c>
      <c r="G15" s="253">
        <v>1136</v>
      </c>
      <c r="H15" s="264">
        <f t="shared" si="2"/>
        <v>1</v>
      </c>
      <c r="I15" s="265">
        <f t="shared" si="6"/>
        <v>1</v>
      </c>
      <c r="J15" s="253">
        <v>1136</v>
      </c>
      <c r="K15" s="264">
        <f t="shared" si="3"/>
        <v>1</v>
      </c>
      <c r="L15" s="265">
        <f t="shared" si="7"/>
        <v>1</v>
      </c>
      <c r="M15" s="253">
        <v>1022</v>
      </c>
      <c r="N15" s="264">
        <f t="shared" si="4"/>
        <v>0.8996</v>
      </c>
      <c r="O15" s="265">
        <f t="shared" si="8"/>
        <v>9</v>
      </c>
    </row>
    <row r="16" spans="1:15" ht="15.75" customHeight="1">
      <c r="A16" s="250" t="s">
        <v>68</v>
      </c>
      <c r="B16" s="251" t="s">
        <v>84</v>
      </c>
      <c r="C16" s="252">
        <v>1669</v>
      </c>
      <c r="D16" s="253">
        <v>1669</v>
      </c>
      <c r="E16" s="264">
        <f t="shared" si="1"/>
        <v>1</v>
      </c>
      <c r="F16" s="265">
        <f t="shared" si="5"/>
        <v>1</v>
      </c>
      <c r="G16" s="253">
        <v>1669</v>
      </c>
      <c r="H16" s="264">
        <f t="shared" si="2"/>
        <v>1</v>
      </c>
      <c r="I16" s="265">
        <f t="shared" si="6"/>
        <v>1</v>
      </c>
      <c r="J16" s="253">
        <v>1669</v>
      </c>
      <c r="K16" s="264">
        <f t="shared" si="3"/>
        <v>1</v>
      </c>
      <c r="L16" s="265">
        <f t="shared" si="7"/>
        <v>1</v>
      </c>
      <c r="M16" s="253">
        <v>1357.3</v>
      </c>
      <c r="N16" s="264">
        <f t="shared" si="4"/>
        <v>0.8132</v>
      </c>
      <c r="O16" s="265">
        <f t="shared" si="8"/>
        <v>10</v>
      </c>
    </row>
    <row r="17" spans="1:15" ht="15.75" customHeight="1">
      <c r="A17" s="250" t="s">
        <v>69</v>
      </c>
      <c r="B17" s="254" t="s">
        <v>85</v>
      </c>
      <c r="C17" s="255">
        <v>900</v>
      </c>
      <c r="D17" s="256">
        <v>900</v>
      </c>
      <c r="E17" s="264">
        <f t="shared" si="1"/>
        <v>1</v>
      </c>
      <c r="F17" s="265">
        <f t="shared" si="5"/>
        <v>1</v>
      </c>
      <c r="G17" s="256">
        <v>900</v>
      </c>
      <c r="H17" s="264">
        <f t="shared" si="2"/>
        <v>1</v>
      </c>
      <c r="I17" s="265">
        <f t="shared" si="6"/>
        <v>1</v>
      </c>
      <c r="J17" s="256">
        <v>678.24</v>
      </c>
      <c r="K17" s="264">
        <f t="shared" si="3"/>
        <v>0.7536</v>
      </c>
      <c r="L17" s="265">
        <f t="shared" si="7"/>
        <v>15</v>
      </c>
      <c r="M17" s="256">
        <v>678.24</v>
      </c>
      <c r="N17" s="264">
        <f t="shared" si="4"/>
        <v>0.7536</v>
      </c>
      <c r="O17" s="265">
        <f t="shared" si="8"/>
        <v>11</v>
      </c>
    </row>
    <row r="18" spans="1:15" ht="15.75" customHeight="1">
      <c r="A18" s="250" t="s">
        <v>70</v>
      </c>
      <c r="B18" s="251" t="s">
        <v>22</v>
      </c>
      <c r="C18" s="252">
        <v>1228</v>
      </c>
      <c r="D18" s="253">
        <v>1228</v>
      </c>
      <c r="E18" s="264">
        <f t="shared" si="1"/>
        <v>1</v>
      </c>
      <c r="F18" s="265">
        <f t="shared" si="5"/>
        <v>1</v>
      </c>
      <c r="G18" s="253">
        <v>1228</v>
      </c>
      <c r="H18" s="264">
        <f t="shared" si="2"/>
        <v>1</v>
      </c>
      <c r="I18" s="265">
        <f t="shared" si="6"/>
        <v>1</v>
      </c>
      <c r="J18" s="253">
        <v>1228</v>
      </c>
      <c r="K18" s="264">
        <f t="shared" si="3"/>
        <v>1</v>
      </c>
      <c r="L18" s="265">
        <f t="shared" si="7"/>
        <v>1</v>
      </c>
      <c r="M18" s="253">
        <v>729.36</v>
      </c>
      <c r="N18" s="264">
        <f t="shared" si="4"/>
        <v>0.5939</v>
      </c>
      <c r="O18" s="265">
        <f t="shared" si="8"/>
        <v>12</v>
      </c>
    </row>
    <row r="19" spans="1:15" ht="15.75" customHeight="1">
      <c r="A19" s="250" t="s">
        <v>71</v>
      </c>
      <c r="B19" s="251" t="s">
        <v>25</v>
      </c>
      <c r="C19" s="252">
        <v>1373</v>
      </c>
      <c r="D19" s="253">
        <v>1373</v>
      </c>
      <c r="E19" s="264">
        <f t="shared" si="1"/>
        <v>1</v>
      </c>
      <c r="F19" s="265">
        <f t="shared" si="5"/>
        <v>1</v>
      </c>
      <c r="G19" s="253">
        <v>1373</v>
      </c>
      <c r="H19" s="264">
        <f t="shared" si="2"/>
        <v>1</v>
      </c>
      <c r="I19" s="265">
        <f t="shared" si="6"/>
        <v>1</v>
      </c>
      <c r="J19" s="253">
        <v>524.71</v>
      </c>
      <c r="K19" s="264">
        <f t="shared" si="3"/>
        <v>0.3822</v>
      </c>
      <c r="L19" s="265">
        <f t="shared" si="7"/>
        <v>16</v>
      </c>
      <c r="M19" s="253">
        <v>524.71</v>
      </c>
      <c r="N19" s="264">
        <f t="shared" si="4"/>
        <v>0.3822</v>
      </c>
      <c r="O19" s="265">
        <f t="shared" si="8"/>
        <v>13</v>
      </c>
    </row>
    <row r="20" spans="1:15" ht="15.75" customHeight="1">
      <c r="A20" s="250" t="s">
        <v>72</v>
      </c>
      <c r="B20" s="251" t="s">
        <v>92</v>
      </c>
      <c r="C20" s="252">
        <v>1176</v>
      </c>
      <c r="D20" s="253">
        <v>1176</v>
      </c>
      <c r="E20" s="264">
        <f t="shared" si="1"/>
        <v>1</v>
      </c>
      <c r="F20" s="265">
        <f t="shared" si="5"/>
        <v>1</v>
      </c>
      <c r="G20" s="253">
        <v>1176</v>
      </c>
      <c r="H20" s="264">
        <f t="shared" si="2"/>
        <v>1</v>
      </c>
      <c r="I20" s="265">
        <f t="shared" si="6"/>
        <v>1</v>
      </c>
      <c r="J20" s="253">
        <v>1176</v>
      </c>
      <c r="K20" s="264">
        <f t="shared" si="3"/>
        <v>1</v>
      </c>
      <c r="L20" s="265">
        <f t="shared" si="7"/>
        <v>1</v>
      </c>
      <c r="M20" s="253">
        <v>445.5</v>
      </c>
      <c r="N20" s="264">
        <f t="shared" si="4"/>
        <v>0.3788</v>
      </c>
      <c r="O20" s="265">
        <f t="shared" si="8"/>
        <v>14</v>
      </c>
    </row>
    <row r="21" spans="1:15" ht="15.75" customHeight="1">
      <c r="A21" s="250" t="s">
        <v>73</v>
      </c>
      <c r="B21" s="251" t="s">
        <v>32</v>
      </c>
      <c r="C21" s="252">
        <v>1678</v>
      </c>
      <c r="D21" s="253">
        <v>1678</v>
      </c>
      <c r="E21" s="264">
        <f t="shared" si="1"/>
        <v>1</v>
      </c>
      <c r="F21" s="265">
        <f t="shared" si="5"/>
        <v>1</v>
      </c>
      <c r="G21" s="253">
        <v>370.46</v>
      </c>
      <c r="H21" s="264">
        <f t="shared" si="2"/>
        <v>0.2208</v>
      </c>
      <c r="I21" s="265">
        <f t="shared" si="6"/>
        <v>17</v>
      </c>
      <c r="J21" s="253">
        <v>370.46</v>
      </c>
      <c r="K21" s="264">
        <f t="shared" si="3"/>
        <v>0.2208</v>
      </c>
      <c r="L21" s="265">
        <f t="shared" si="7"/>
        <v>17</v>
      </c>
      <c r="M21" s="253">
        <v>370.46</v>
      </c>
      <c r="N21" s="264">
        <f t="shared" si="4"/>
        <v>0.2208</v>
      </c>
      <c r="O21" s="265">
        <f t="shared" si="8"/>
        <v>15</v>
      </c>
    </row>
    <row r="22" spans="1:15" ht="15.75" customHeight="1">
      <c r="A22" s="250" t="s">
        <v>74</v>
      </c>
      <c r="B22" s="251" t="s">
        <v>43</v>
      </c>
      <c r="C22" s="252">
        <v>1982</v>
      </c>
      <c r="D22" s="253">
        <v>1982</v>
      </c>
      <c r="E22" s="264">
        <f t="shared" si="1"/>
        <v>1</v>
      </c>
      <c r="F22" s="265">
        <f t="shared" si="5"/>
        <v>1</v>
      </c>
      <c r="G22" s="253">
        <v>173</v>
      </c>
      <c r="H22" s="264">
        <f t="shared" si="2"/>
        <v>0.0873</v>
      </c>
      <c r="I22" s="265">
        <f t="shared" si="6"/>
        <v>18</v>
      </c>
      <c r="J22" s="253">
        <v>173</v>
      </c>
      <c r="K22" s="264">
        <f t="shared" si="3"/>
        <v>0.0873</v>
      </c>
      <c r="L22" s="265">
        <f t="shared" si="7"/>
        <v>18</v>
      </c>
      <c r="M22" s="253">
        <v>173</v>
      </c>
      <c r="N22" s="264">
        <f t="shared" si="4"/>
        <v>0.0873</v>
      </c>
      <c r="O22" s="265">
        <f t="shared" si="8"/>
        <v>16</v>
      </c>
    </row>
    <row r="23" spans="1:15" ht="15.75" customHeight="1">
      <c r="A23" s="250" t="s">
        <v>75</v>
      </c>
      <c r="B23" s="251" t="s">
        <v>86</v>
      </c>
      <c r="C23" s="252">
        <v>1826</v>
      </c>
      <c r="D23" s="253">
        <v>1826</v>
      </c>
      <c r="E23" s="264">
        <f t="shared" si="1"/>
        <v>1</v>
      </c>
      <c r="F23" s="265">
        <f t="shared" si="5"/>
        <v>1</v>
      </c>
      <c r="G23" s="253">
        <v>1826</v>
      </c>
      <c r="H23" s="264">
        <f t="shared" si="2"/>
        <v>1</v>
      </c>
      <c r="I23" s="265">
        <f t="shared" si="6"/>
        <v>1</v>
      </c>
      <c r="J23" s="253">
        <v>1826</v>
      </c>
      <c r="K23" s="264">
        <f t="shared" si="3"/>
        <v>1</v>
      </c>
      <c r="L23" s="265">
        <f t="shared" si="7"/>
        <v>1</v>
      </c>
      <c r="M23" s="253">
        <v>0</v>
      </c>
      <c r="N23" s="264">
        <f t="shared" si="4"/>
        <v>0</v>
      </c>
      <c r="O23" s="265">
        <f t="shared" si="8"/>
        <v>17</v>
      </c>
    </row>
    <row r="24" spans="1:15" ht="15.75" customHeight="1">
      <c r="A24" s="250" t="s">
        <v>94</v>
      </c>
      <c r="B24" s="251" t="s">
        <v>93</v>
      </c>
      <c r="C24" s="252">
        <v>267</v>
      </c>
      <c r="D24" s="253">
        <v>267</v>
      </c>
      <c r="E24" s="264">
        <f t="shared" si="1"/>
        <v>1</v>
      </c>
      <c r="F24" s="265">
        <f t="shared" si="5"/>
        <v>1</v>
      </c>
      <c r="G24" s="253">
        <v>267</v>
      </c>
      <c r="H24" s="264">
        <f t="shared" si="2"/>
        <v>1</v>
      </c>
      <c r="I24" s="265">
        <f t="shared" si="6"/>
        <v>1</v>
      </c>
      <c r="J24" s="253">
        <v>267</v>
      </c>
      <c r="K24" s="264">
        <f t="shared" si="3"/>
        <v>1</v>
      </c>
      <c r="L24" s="265">
        <f t="shared" si="7"/>
        <v>1</v>
      </c>
      <c r="M24" s="253">
        <v>0</v>
      </c>
      <c r="N24" s="264">
        <f t="shared" si="4"/>
        <v>0</v>
      </c>
      <c r="O24" s="265">
        <f t="shared" si="8"/>
        <v>17</v>
      </c>
    </row>
    <row r="25" spans="1:15" ht="15.75" customHeight="1">
      <c r="A25" s="250" t="s">
        <v>95</v>
      </c>
      <c r="B25" s="251" t="s">
        <v>36</v>
      </c>
      <c r="C25" s="252">
        <v>1862</v>
      </c>
      <c r="D25" s="253">
        <v>1010</v>
      </c>
      <c r="E25" s="264">
        <f t="shared" si="1"/>
        <v>0.5424</v>
      </c>
      <c r="F25" s="265">
        <f t="shared" si="5"/>
        <v>19</v>
      </c>
      <c r="G25" s="253">
        <v>8.75</v>
      </c>
      <c r="H25" s="264">
        <f t="shared" si="2"/>
        <v>0.0047</v>
      </c>
      <c r="I25" s="265">
        <f t="shared" si="6"/>
        <v>19</v>
      </c>
      <c r="J25" s="253">
        <v>8.75</v>
      </c>
      <c r="K25" s="264">
        <f t="shared" si="3"/>
        <v>0.0047</v>
      </c>
      <c r="L25" s="265">
        <f t="shared" si="7"/>
        <v>19</v>
      </c>
      <c r="M25" s="253">
        <v>0</v>
      </c>
      <c r="N25" s="264">
        <f t="shared" si="4"/>
        <v>0</v>
      </c>
      <c r="O25" s="265">
        <f t="shared" si="8"/>
        <v>17</v>
      </c>
    </row>
    <row r="26" spans="1:15" ht="15.75" customHeight="1">
      <c r="A26" s="250" t="s">
        <v>96</v>
      </c>
      <c r="B26" s="251" t="s">
        <v>29</v>
      </c>
      <c r="C26" s="252">
        <v>1018</v>
      </c>
      <c r="D26" s="253">
        <v>300</v>
      </c>
      <c r="E26" s="264">
        <f t="shared" si="1"/>
        <v>0.2947</v>
      </c>
      <c r="F26" s="265">
        <f t="shared" si="5"/>
        <v>20</v>
      </c>
      <c r="G26" s="253">
        <v>0</v>
      </c>
      <c r="H26" s="264">
        <f t="shared" si="2"/>
        <v>0</v>
      </c>
      <c r="I26" s="265">
        <f t="shared" si="6"/>
        <v>20</v>
      </c>
      <c r="J26" s="253">
        <v>0</v>
      </c>
      <c r="K26" s="264">
        <f t="shared" si="3"/>
        <v>0</v>
      </c>
      <c r="L26" s="265">
        <f t="shared" si="7"/>
        <v>20</v>
      </c>
      <c r="M26" s="253">
        <v>0</v>
      </c>
      <c r="N26" s="264">
        <f t="shared" si="4"/>
        <v>0</v>
      </c>
      <c r="O26" s="265">
        <f t="shared" si="8"/>
        <v>17</v>
      </c>
    </row>
    <row r="27" spans="1:15" ht="15.75" customHeight="1">
      <c r="A27" s="250" t="s">
        <v>97</v>
      </c>
      <c r="B27" s="251" t="s">
        <v>35</v>
      </c>
      <c r="C27" s="252">
        <v>1377</v>
      </c>
      <c r="D27" s="257">
        <v>0</v>
      </c>
      <c r="E27" s="264">
        <f t="shared" si="1"/>
        <v>0</v>
      </c>
      <c r="F27" s="265">
        <f t="shared" si="5"/>
        <v>21</v>
      </c>
      <c r="G27" s="257">
        <v>0</v>
      </c>
      <c r="H27" s="264">
        <f t="shared" si="2"/>
        <v>0</v>
      </c>
      <c r="I27" s="265">
        <f t="shared" si="6"/>
        <v>20</v>
      </c>
      <c r="J27" s="257">
        <v>0</v>
      </c>
      <c r="K27" s="264">
        <f t="shared" si="3"/>
        <v>0</v>
      </c>
      <c r="L27" s="265">
        <f t="shared" si="7"/>
        <v>20</v>
      </c>
      <c r="M27" s="257">
        <v>0</v>
      </c>
      <c r="N27" s="264">
        <f t="shared" si="4"/>
        <v>0</v>
      </c>
      <c r="O27" s="265">
        <f t="shared" si="8"/>
        <v>17</v>
      </c>
    </row>
    <row r="28" spans="1:15" ht="15.75" customHeight="1">
      <c r="A28" s="250" t="s">
        <v>98</v>
      </c>
      <c r="B28" s="251" t="s">
        <v>30</v>
      </c>
      <c r="C28" s="252">
        <v>131</v>
      </c>
      <c r="D28" s="253">
        <v>0</v>
      </c>
      <c r="E28" s="264">
        <f t="shared" si="1"/>
        <v>0</v>
      </c>
      <c r="F28" s="265">
        <f t="shared" si="5"/>
        <v>21</v>
      </c>
      <c r="G28" s="253">
        <v>0</v>
      </c>
      <c r="H28" s="264">
        <f t="shared" si="2"/>
        <v>0</v>
      </c>
      <c r="I28" s="265">
        <f t="shared" si="6"/>
        <v>20</v>
      </c>
      <c r="J28" s="253">
        <v>0</v>
      </c>
      <c r="K28" s="264">
        <f t="shared" si="3"/>
        <v>0</v>
      </c>
      <c r="L28" s="265">
        <f t="shared" si="7"/>
        <v>20</v>
      </c>
      <c r="M28" s="253">
        <v>0</v>
      </c>
      <c r="N28" s="264">
        <f t="shared" si="4"/>
        <v>0</v>
      </c>
      <c r="O28" s="265">
        <f t="shared" si="8"/>
        <v>17</v>
      </c>
    </row>
    <row r="29" spans="1:15" ht="91.5" customHeight="1">
      <c r="A29" s="258" t="s">
        <v>76</v>
      </c>
      <c r="B29" s="259"/>
      <c r="C29" s="258"/>
      <c r="D29" s="258"/>
      <c r="E29" s="258"/>
      <c r="F29" s="258"/>
      <c r="G29" s="258"/>
      <c r="H29" s="258"/>
      <c r="I29" s="258"/>
      <c r="J29" s="258"/>
      <c r="K29" s="258"/>
      <c r="L29" s="258"/>
      <c r="M29" s="258"/>
      <c r="N29" s="258"/>
      <c r="O29" s="258"/>
    </row>
  </sheetData>
  <sheetProtection/>
  <mergeCells count="11">
    <mergeCell ref="A1:B1"/>
    <mergeCell ref="A2:O2"/>
    <mergeCell ref="D4:F4"/>
    <mergeCell ref="G4:I4"/>
    <mergeCell ref="J4:L4"/>
    <mergeCell ref="M4:O4"/>
    <mergeCell ref="A6:B6"/>
    <mergeCell ref="A29:O29"/>
    <mergeCell ref="A4:A5"/>
    <mergeCell ref="B4:B5"/>
    <mergeCell ref="C4:C5"/>
  </mergeCells>
  <printOptions horizontalCentered="1"/>
  <pageMargins left="0.4326388888888889" right="0.4326388888888889" top="0.19652777777777777" bottom="0.19652777777777777" header="0.15694444444444444" footer="0.15694444444444444"/>
  <pageSetup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王湘雯</cp:lastModifiedBy>
  <cp:lastPrinted>2020-05-07T08:29:34Z</cp:lastPrinted>
  <dcterms:created xsi:type="dcterms:W3CDTF">2017-01-18T08:31:00Z</dcterms:created>
  <dcterms:modified xsi:type="dcterms:W3CDTF">2020-12-30T14:55:21Z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2052-11.8.2.9339</vt:lpwstr>
  </property>
  <property fmtid="{D5CDD505-2E9C-101B-9397-08002B2CF9AE}" pid="3" name="KSOReadingLayo">
    <vt:bool>true</vt:bool>
  </property>
  <property fmtid="{D5CDD505-2E9C-101B-9397-08002B2CF9AE}" pid="4" name="퀀_generated_2.-2147483648">
    <vt:i4>2052</vt:i4>
  </property>
</Properties>
</file>